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II'!$A$1:$Y$55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O52" i="1" s="1"/>
  <c r="S52" i="1" s="1"/>
  <c r="K52" i="1"/>
  <c r="J52" i="1"/>
  <c r="I52" i="1"/>
  <c r="H52" i="1"/>
  <c r="G52" i="1"/>
  <c r="F52" i="1"/>
  <c r="E52" i="1"/>
  <c r="D52" i="1"/>
  <c r="C52" i="1"/>
  <c r="B52" i="1"/>
  <c r="Y52" i="1" l="1"/>
  <c r="U52" i="1"/>
  <c r="W52" i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1" i="1" l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O43" i="1" s="1"/>
  <c r="S43" i="1" s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O13" i="1" s="1"/>
  <c r="S13" i="1" s="1"/>
  <c r="N12" i="1"/>
  <c r="M12" i="1"/>
  <c r="L12" i="1"/>
  <c r="N11" i="1"/>
  <c r="M11" i="1"/>
  <c r="L11" i="1"/>
  <c r="N10" i="1"/>
  <c r="M10" i="1"/>
  <c r="M53" i="1" s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N53" i="1" l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O32" i="1"/>
  <c r="S32" i="1" s="1"/>
  <c r="Y32" i="1" s="1"/>
  <c r="O40" i="1"/>
  <c r="S40" i="1" s="1"/>
  <c r="W40" i="1" s="1"/>
  <c r="O44" i="1"/>
  <c r="U46" i="1"/>
  <c r="W46" i="1"/>
  <c r="O11" i="1"/>
  <c r="S11" i="1" s="1"/>
  <c r="U11" i="1" s="1"/>
  <c r="O14" i="1"/>
  <c r="S14" i="1" s="1"/>
  <c r="O15" i="1"/>
  <c r="O17" i="1"/>
  <c r="S17" i="1" s="1"/>
  <c r="U17" i="1" s="1"/>
  <c r="O18" i="1"/>
  <c r="S18" i="1" s="1"/>
  <c r="W18" i="1" s="1"/>
  <c r="O19" i="1"/>
  <c r="S19" i="1" s="1"/>
  <c r="W19" i="1" s="1"/>
  <c r="O21" i="1"/>
  <c r="O22" i="1"/>
  <c r="S22" i="1" s="1"/>
  <c r="W22" i="1" s="1"/>
  <c r="O23" i="1"/>
  <c r="O25" i="1"/>
  <c r="S25" i="1" s="1"/>
  <c r="U25" i="1" s="1"/>
  <c r="O26" i="1"/>
  <c r="S26" i="1" s="1"/>
  <c r="W26" i="1" s="1"/>
  <c r="O27" i="1"/>
  <c r="S27" i="1" s="1"/>
  <c r="Y27" i="1" s="1"/>
  <c r="O29" i="1"/>
  <c r="O30" i="1"/>
  <c r="S30" i="1" s="1"/>
  <c r="W30" i="1" s="1"/>
  <c r="O31" i="1"/>
  <c r="S31" i="1" s="1"/>
  <c r="U31" i="1" s="1"/>
  <c r="O33" i="1"/>
  <c r="S33" i="1" s="1"/>
  <c r="W33" i="1" s="1"/>
  <c r="O34" i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O53" i="1" s="1"/>
  <c r="U43" i="1"/>
  <c r="S21" i="1"/>
  <c r="U21" i="1" s="1"/>
  <c r="S29" i="1"/>
  <c r="U29" i="1" s="1"/>
  <c r="S24" i="1"/>
  <c r="U24" i="1" s="1"/>
  <c r="S34" i="1"/>
  <c r="W34" i="1" s="1"/>
  <c r="S44" i="1"/>
  <c r="U44" i="1" s="1"/>
  <c r="S15" i="1"/>
  <c r="U15" i="1" s="1"/>
  <c r="S23" i="1"/>
  <c r="W23" i="1" s="1"/>
  <c r="S20" i="1"/>
  <c r="W20" i="1" s="1"/>
  <c r="S36" i="1"/>
  <c r="W36" i="1" s="1"/>
  <c r="Y28" i="1"/>
  <c r="W28" i="1"/>
  <c r="U28" i="1"/>
  <c r="Y13" i="1"/>
  <c r="U13" i="1"/>
  <c r="W13" i="1"/>
  <c r="W43" i="1"/>
  <c r="Y43" i="1"/>
  <c r="W29" i="1" l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<sst xmlns="http://schemas.openxmlformats.org/spreadsheetml/2006/main" count="729" uniqueCount="173">
  <si>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</si>
  <si>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</si>
  <si>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</si>
  <si>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</si>
  <si>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</si>
  <si>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</si>
  <si>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</si>
  <si>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</si>
  <si>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</si>
  <si>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</si>
  <si>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</si>
  <si>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</si>
  <si>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</si>
  <si>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</si>
  <si>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</si>
  <si>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</si>
  <si>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</si>
  <si>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</si>
  <si>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</si>
  <si>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</si>
  <si>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</si>
  <si>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</si>
  <si>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</si>
  <si>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</si>
  <si>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</si>
  <si>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</si>
  <si>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</si>
  <si>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</si>
  <si>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</si>
  <si>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</si>
  <si>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</si>
  <si>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</si>
  <si>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</si>
  <si>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</si>
  <si>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</si>
  <si>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</si>
  <si>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</si>
  <si>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</si>
  <si>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</si>
  <si>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</si>
  <si>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</si>
  <si>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</si>
  <si>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</si>
  <si>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</si>
  <si>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</si>
  <si>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</si>
  <si>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</si>
  <si>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</si>
  <si>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</si>
  <si>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</si>
  <si>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</si>
  <si>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</si>
  <si>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</si>
  <si>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</si>
  <si>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</si>
  <si>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</si>
  <si>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</si>
  <si>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</si>
  <si>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</si>
  <si>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</si>
  <si>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</si>
  <si>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</si>
  <si>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</si>
  <si>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</si>
  <si>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</si>
  <si>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</si>
  <si>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</si>
  <si>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</si>
  <si>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</si>
  <si>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</si>
  <si>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</si>
  <si>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</si>
  <si>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</si>
  <si>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</si>
  <si>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</si>
  <si>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</si>
  <si>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</si>
  <si>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</si>
  <si>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</si>
  <si>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</si>
  <si>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</si>
  <si>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</si>
  <si>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</si>
  <si>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</si>
  <si>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</si>
  <si>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</si>
  <si>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</si>
  <si>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</si>
  <si>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</si>
  <si>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</si>
  <si>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</si>
  <si>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</si>
  <si>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</si>
  <si>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</si>
  <si>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</si>
  <si>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</si>
  <si>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</si>
  <si>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</si>
  <si>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</si>
  <si>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</si>
  <si>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</si>
  <si>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</si>
  <si>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</si>
  <si>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</si>
  <si>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</si>
  <si>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</si>
  <si>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</si>
  <si>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</si>
  <si>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</si>
  <si>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</si>
  <si>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</si>
  <si>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</si>
  <si>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</si>
  <si>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</si>
  <si>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</si>
  <si>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</si>
  <si>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</si>
  <si>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</si>
  <si>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</si>
  <si>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</si>
  <si>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</si>
  <si>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</si>
  <si>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</si>
  <si>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</si>
  <si>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</si>
  <si>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</si>
  <si>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</si>
  <si>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</si>
  <si>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</si>
  <si>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</si>
  <si>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</si>
  <si>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</si>
  <si>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</si>
  <si>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</si>
  <si>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</si>
  <si>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</si>
  <si>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</si>
  <si>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</si>
  <si>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</si>
  <si>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</si>
  <si>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</si>
  <si>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</si>
  <si>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</si>
  <si>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</si>
  <si>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</si>
  <si>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</si>
  <si>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</si>
  <si>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</si>
  <si>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</si>
  <si>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</si>
  <si>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</si>
  <si>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</si>
  <si>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</si>
  <si>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</si>
  <si>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</si>
  <si>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</si>
  <si>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</si>
  <si>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</si>
  <si>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</si>
  <si>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</si>
  <si>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</si>
  <si>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</si>
  <si>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</si>
  <si>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</si>
  <si>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</si>
  <si>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</si>
  <si>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</si>
  <si>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</si>
  <si>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</si>
  <si>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</si>
  <si>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</si>
  <si>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30/04/2016 00:00:00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</si>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</sst>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5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I17" sqref="I17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171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1406.02</v>
      </c>
      <c r="V2" s="30">
        <v>1406.02</v>
      </c>
      <c r="W2" s="30">
        <v>1406.02</v>
      </c>
      <c r="X2" s="30">
        <v>0</v>
      </c>
      <c r="Y2" s="30">
        <v>0</v>
      </c>
      <c r="Z2" s="30">
        <v>0.42087170689785702</v>
      </c>
      <c r="AA2" s="30">
        <v>0.42087170689785702</v>
      </c>
      <c r="AB2" s="30">
        <v>0.42087170689785702</v>
      </c>
      <c r="AC2" s="30" t="s">
        <v>172</v>
      </c>
    </row>
    <row r="3" spans="1:29">
      <c r="A3" s="30" t="s">
        <v>165</v>
      </c>
      <c r="B3" s="30" t="s">
        <v>171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550043.92000000004</v>
      </c>
      <c r="Q3" s="30">
        <v>1610.54</v>
      </c>
      <c r="R3" s="30">
        <v>548441.38</v>
      </c>
      <c r="S3" s="30">
        <v>548441.38</v>
      </c>
      <c r="T3" s="30">
        <v>0</v>
      </c>
      <c r="U3" s="30">
        <v>42852.92</v>
      </c>
      <c r="V3" s="30">
        <v>26177</v>
      </c>
      <c r="W3" s="30">
        <v>26177</v>
      </c>
      <c r="X3" s="30">
        <v>0</v>
      </c>
      <c r="Y3" s="30">
        <v>0</v>
      </c>
      <c r="Z3" s="30">
        <v>7.8135825564438601</v>
      </c>
      <c r="AA3" s="30">
        <v>4.7729804778771401</v>
      </c>
      <c r="AB3" s="30">
        <v>4.7729804778771401</v>
      </c>
      <c r="AC3" s="30" t="s">
        <v>172</v>
      </c>
    </row>
    <row r="4" spans="1:29">
      <c r="A4" s="30" t="s">
        <v>165</v>
      </c>
      <c r="B4" s="30" t="s">
        <v>171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172</v>
      </c>
    </row>
    <row r="5" spans="1:29">
      <c r="A5" s="30" t="s">
        <v>165</v>
      </c>
      <c r="B5" s="30" t="s">
        <v>171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 t="s">
        <v>172</v>
      </c>
    </row>
    <row r="6" spans="1:29">
      <c r="A6" s="30" t="s">
        <v>165</v>
      </c>
      <c r="B6" s="30" t="s">
        <v>171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172</v>
      </c>
    </row>
    <row r="7" spans="1:29">
      <c r="A7" s="30" t="s">
        <v>165</v>
      </c>
      <c r="B7" s="30" t="s">
        <v>171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102192410.19</v>
      </c>
      <c r="Q7" s="30">
        <v>8440841.5099999998</v>
      </c>
      <c r="R7" s="30">
        <v>159893615.21000001</v>
      </c>
      <c r="S7" s="30">
        <v>159893615.21000001</v>
      </c>
      <c r="T7" s="30">
        <v>0</v>
      </c>
      <c r="U7" s="30">
        <v>50286439.960000001</v>
      </c>
      <c r="V7" s="30">
        <v>50286439.960000001</v>
      </c>
      <c r="W7" s="30">
        <v>50281353.789999999</v>
      </c>
      <c r="X7" s="30">
        <v>0</v>
      </c>
      <c r="Y7" s="30">
        <v>0</v>
      </c>
      <c r="Z7" s="30">
        <v>31.449936192858701</v>
      </c>
      <c r="AA7" s="30">
        <v>31.449936192858701</v>
      </c>
      <c r="AB7" s="30">
        <v>31.446755221565201</v>
      </c>
      <c r="AC7" s="30" t="s">
        <v>172</v>
      </c>
    </row>
    <row r="8" spans="1:29">
      <c r="A8" s="30" t="s">
        <v>165</v>
      </c>
      <c r="B8" s="30" t="s">
        <v>171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25565380.09</v>
      </c>
      <c r="Q8" s="30">
        <v>3045598.99</v>
      </c>
      <c r="R8" s="30">
        <v>27992374.800000001</v>
      </c>
      <c r="S8" s="30">
        <v>27992374.800000001</v>
      </c>
      <c r="T8" s="30">
        <v>0</v>
      </c>
      <c r="U8" s="30">
        <v>9799273.9900000002</v>
      </c>
      <c r="V8" s="30">
        <v>9799273.9900000002</v>
      </c>
      <c r="W8" s="30">
        <v>9785806.6799999997</v>
      </c>
      <c r="X8" s="30">
        <v>0</v>
      </c>
      <c r="Y8" s="30">
        <v>0</v>
      </c>
      <c r="Z8" s="30">
        <v>35.006940497238602</v>
      </c>
      <c r="AA8" s="30">
        <v>35.006940497238602</v>
      </c>
      <c r="AB8" s="30">
        <v>34.958829859623101</v>
      </c>
      <c r="AC8" s="30" t="s">
        <v>172</v>
      </c>
    </row>
    <row r="9" spans="1:29">
      <c r="A9" s="30" t="s">
        <v>165</v>
      </c>
      <c r="B9" s="30" t="s">
        <v>171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172</v>
      </c>
    </row>
    <row r="10" spans="1:29">
      <c r="A10" s="30" t="s">
        <v>165</v>
      </c>
      <c r="B10" s="30" t="s">
        <v>171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172</v>
      </c>
    </row>
    <row r="11" spans="1:29">
      <c r="A11" s="30" t="s">
        <v>165</v>
      </c>
      <c r="B11" s="30" t="s">
        <v>171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172</v>
      </c>
    </row>
    <row r="12" spans="1:29">
      <c r="A12" s="30" t="s">
        <v>165</v>
      </c>
      <c r="B12" s="30" t="s">
        <v>171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8730657.2699999996</v>
      </c>
      <c r="Q12" s="30">
        <v>6861454.5599999996</v>
      </c>
      <c r="R12" s="30">
        <v>21390364.289999999</v>
      </c>
      <c r="S12" s="30">
        <v>21390364.289999999</v>
      </c>
      <c r="T12" s="30">
        <v>0</v>
      </c>
      <c r="U12" s="30">
        <v>10335097.130000001</v>
      </c>
      <c r="V12" s="30">
        <v>10335097.130000001</v>
      </c>
      <c r="W12" s="30">
        <v>10335097.130000001</v>
      </c>
      <c r="X12" s="30">
        <v>0</v>
      </c>
      <c r="Y12" s="30">
        <v>0</v>
      </c>
      <c r="Z12" s="30">
        <v>48.316601764616301</v>
      </c>
      <c r="AA12" s="30">
        <v>48.316601764616301</v>
      </c>
      <c r="AB12" s="30">
        <v>48.316601764616301</v>
      </c>
      <c r="AC12" s="30" t="s">
        <v>172</v>
      </c>
    </row>
    <row r="13" spans="1:29">
      <c r="A13" s="30" t="s">
        <v>165</v>
      </c>
      <c r="B13" s="30" t="s">
        <v>171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172</v>
      </c>
    </row>
    <row r="14" spans="1:29">
      <c r="A14" s="30" t="s">
        <v>165</v>
      </c>
      <c r="B14" s="30" t="s">
        <v>171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172</v>
      </c>
    </row>
    <row r="15" spans="1:29">
      <c r="A15" s="30" t="s">
        <v>165</v>
      </c>
      <c r="B15" s="30" t="s">
        <v>171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71045.149999999994</v>
      </c>
      <c r="V15" s="30">
        <v>71045.149999999994</v>
      </c>
      <c r="W15" s="30">
        <v>71045.149999999994</v>
      </c>
      <c r="X15" s="30">
        <v>0</v>
      </c>
      <c r="Y15" s="30">
        <v>0</v>
      </c>
      <c r="Z15" s="30">
        <v>76.262250560869106</v>
      </c>
      <c r="AA15" s="30">
        <v>76.262250560869106</v>
      </c>
      <c r="AB15" s="30">
        <v>76.262250560869106</v>
      </c>
      <c r="AC15" s="30" t="s">
        <v>172</v>
      </c>
    </row>
    <row r="16" spans="1:29">
      <c r="A16" s="30" t="s">
        <v>165</v>
      </c>
      <c r="B16" s="30" t="s">
        <v>171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172</v>
      </c>
    </row>
    <row r="17" spans="1:29">
      <c r="A17" s="30" t="s">
        <v>165</v>
      </c>
      <c r="B17" s="30" t="s">
        <v>171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349.57</v>
      </c>
      <c r="V17" s="30">
        <v>349.57</v>
      </c>
      <c r="W17" s="30">
        <v>349.57</v>
      </c>
      <c r="X17" s="30">
        <v>0</v>
      </c>
      <c r="Y17" s="30">
        <v>0</v>
      </c>
      <c r="Z17" s="30">
        <v>75.603953543698793</v>
      </c>
      <c r="AA17" s="30">
        <v>75.603953543698793</v>
      </c>
      <c r="AB17" s="30">
        <v>75.603953543698793</v>
      </c>
      <c r="AC17" s="30" t="s">
        <v>172</v>
      </c>
    </row>
    <row r="18" spans="1:29">
      <c r="A18" s="30" t="s">
        <v>165</v>
      </c>
      <c r="B18" s="30" t="s">
        <v>171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51742.879999999997</v>
      </c>
      <c r="V18" s="30">
        <v>51742.879999999997</v>
      </c>
      <c r="W18" s="30">
        <v>51742.879999999997</v>
      </c>
      <c r="X18" s="30">
        <v>0</v>
      </c>
      <c r="Y18" s="30">
        <v>0</v>
      </c>
      <c r="Z18" s="30">
        <v>76.263075574358396</v>
      </c>
      <c r="AA18" s="30">
        <v>76.263075574358396</v>
      </c>
      <c r="AB18" s="30">
        <v>76.263075574358396</v>
      </c>
      <c r="AC18" s="30" t="s">
        <v>172</v>
      </c>
    </row>
    <row r="19" spans="1:29">
      <c r="A19" s="30" t="s">
        <v>165</v>
      </c>
      <c r="B19" s="30" t="s">
        <v>171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172</v>
      </c>
    </row>
    <row r="20" spans="1:29">
      <c r="A20" s="30" t="s">
        <v>165</v>
      </c>
      <c r="B20" s="30" t="s">
        <v>171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0</v>
      </c>
      <c r="Q20" s="30">
        <v>0</v>
      </c>
      <c r="R20" s="30">
        <v>1020001</v>
      </c>
      <c r="S20" s="30">
        <v>1020001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 t="s">
        <v>172</v>
      </c>
    </row>
    <row r="21" spans="1:29">
      <c r="A21" s="30" t="s">
        <v>165</v>
      </c>
      <c r="B21" s="30" t="s">
        <v>171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546168.41</v>
      </c>
      <c r="Q21" s="30">
        <v>7477309.25</v>
      </c>
      <c r="R21" s="30">
        <v>3494058.75</v>
      </c>
      <c r="S21" s="30">
        <v>3494058.75</v>
      </c>
      <c r="T21" s="30">
        <v>0</v>
      </c>
      <c r="U21" s="30">
        <v>764438.07</v>
      </c>
      <c r="V21" s="30">
        <v>638702</v>
      </c>
      <c r="W21" s="30">
        <v>614577.01</v>
      </c>
      <c r="X21" s="30">
        <v>0</v>
      </c>
      <c r="Y21" s="30">
        <v>0</v>
      </c>
      <c r="Z21" s="30">
        <v>21.8782260029257</v>
      </c>
      <c r="AA21" s="30">
        <v>18.279658291378201</v>
      </c>
      <c r="AB21" s="30">
        <v>17.5892008112342</v>
      </c>
      <c r="AC21" s="30" t="s">
        <v>172</v>
      </c>
    </row>
    <row r="22" spans="1:29">
      <c r="A22" s="30" t="s">
        <v>165</v>
      </c>
      <c r="B22" s="30" t="s">
        <v>171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172</v>
      </c>
    </row>
    <row r="23" spans="1:29">
      <c r="A23" s="30" t="s">
        <v>165</v>
      </c>
      <c r="B23" s="30" t="s">
        <v>171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924496.53</v>
      </c>
      <c r="R23" s="30">
        <v>220503.47</v>
      </c>
      <c r="S23" s="30">
        <v>220503.47</v>
      </c>
      <c r="T23" s="30">
        <v>0</v>
      </c>
      <c r="U23" s="30">
        <v>2350</v>
      </c>
      <c r="V23" s="30">
        <v>0</v>
      </c>
      <c r="W23" s="30">
        <v>0</v>
      </c>
      <c r="X23" s="30">
        <v>0</v>
      </c>
      <c r="Y23" s="30">
        <v>0</v>
      </c>
      <c r="Z23" s="30">
        <v>1.0657428656338199</v>
      </c>
      <c r="AA23" s="30">
        <v>0</v>
      </c>
      <c r="AB23" s="30">
        <v>0</v>
      </c>
      <c r="AC23" s="30" t="s">
        <v>172</v>
      </c>
    </row>
    <row r="24" spans="1:29">
      <c r="A24" s="30" t="s">
        <v>165</v>
      </c>
      <c r="B24" s="30" t="s">
        <v>171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172</v>
      </c>
    </row>
    <row r="25" spans="1:29">
      <c r="A25" s="30" t="s">
        <v>165</v>
      </c>
      <c r="B25" s="30" t="s">
        <v>171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172</v>
      </c>
    </row>
    <row r="26" spans="1:29">
      <c r="A26" s="30" t="s">
        <v>165</v>
      </c>
      <c r="B26" s="30" t="s">
        <v>171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172</v>
      </c>
    </row>
    <row r="27" spans="1:29">
      <c r="A27" s="30" t="s">
        <v>165</v>
      </c>
      <c r="B27" s="30" t="s">
        <v>171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172</v>
      </c>
    </row>
    <row r="28" spans="1:29">
      <c r="A28" s="30" t="s">
        <v>165</v>
      </c>
      <c r="B28" s="30" t="s">
        <v>171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172</v>
      </c>
    </row>
    <row r="29" spans="1:29">
      <c r="A29" s="30" t="s">
        <v>165</v>
      </c>
      <c r="B29" s="30" t="s">
        <v>171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172</v>
      </c>
    </row>
    <row r="30" spans="1:29">
      <c r="A30" s="30" t="s">
        <v>165</v>
      </c>
      <c r="B30" s="30" t="s">
        <v>171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172</v>
      </c>
    </row>
    <row r="31" spans="1:29">
      <c r="A31" s="30" t="s">
        <v>165</v>
      </c>
      <c r="B31" s="30" t="s">
        <v>171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1299099.8500000001</v>
      </c>
      <c r="R31" s="30">
        <v>2858001</v>
      </c>
      <c r="S31" s="30">
        <v>2858001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172</v>
      </c>
    </row>
    <row r="32" spans="1:29">
      <c r="A32" s="30" t="s">
        <v>165</v>
      </c>
      <c r="B32" s="30" t="s">
        <v>171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172</v>
      </c>
    </row>
    <row r="33" spans="1:29">
      <c r="A33" s="30" t="s">
        <v>165</v>
      </c>
      <c r="B33" s="30" t="s">
        <v>171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772283.38</v>
      </c>
      <c r="W33" s="30">
        <v>772283.38</v>
      </c>
      <c r="X33" s="30">
        <v>0</v>
      </c>
      <c r="Y33" s="30">
        <v>0</v>
      </c>
      <c r="Z33" s="30">
        <v>99.999741435496901</v>
      </c>
      <c r="AA33" s="30">
        <v>99.842534217586007</v>
      </c>
      <c r="AB33" s="30">
        <v>99.842534217586007</v>
      </c>
      <c r="AC33" s="30" t="s">
        <v>172</v>
      </c>
    </row>
    <row r="34" spans="1:29">
      <c r="A34" s="30" t="s">
        <v>165</v>
      </c>
      <c r="B34" s="30" t="s">
        <v>171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172</v>
      </c>
    </row>
    <row r="35" spans="1:29">
      <c r="A35" s="30" t="s">
        <v>165</v>
      </c>
      <c r="B35" s="30" t="s">
        <v>171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172</v>
      </c>
    </row>
    <row r="36" spans="1:29">
      <c r="A36" s="30" t="s">
        <v>165</v>
      </c>
      <c r="B36" s="30" t="s">
        <v>171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172</v>
      </c>
    </row>
    <row r="37" spans="1:29">
      <c r="A37" s="30" t="s">
        <v>165</v>
      </c>
      <c r="B37" s="30" t="s">
        <v>171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172</v>
      </c>
    </row>
    <row r="38" spans="1:29">
      <c r="A38" s="59" t="s">
        <v>165</v>
      </c>
      <c r="B38" s="59" t="s">
        <v>171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172</v>
      </c>
    </row>
    <row r="39" spans="1:29">
      <c r="A39" s="59" t="s">
        <v>165</v>
      </c>
      <c r="B39" s="59" t="s">
        <v>171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7749350.5499999998</v>
      </c>
      <c r="Q39" s="59">
        <v>3880000</v>
      </c>
      <c r="R39" s="59">
        <v>12227227.109999999</v>
      </c>
      <c r="S39" s="59">
        <v>12227227.109999999</v>
      </c>
      <c r="T39" s="59">
        <v>0</v>
      </c>
      <c r="U39" s="59">
        <v>5783368.79</v>
      </c>
      <c r="V39" s="59">
        <v>3037812.54</v>
      </c>
      <c r="W39" s="59">
        <v>2755267.99</v>
      </c>
      <c r="X39" s="59">
        <v>0</v>
      </c>
      <c r="Y39" s="59">
        <v>0</v>
      </c>
      <c r="Z39" s="59">
        <v>47.299103369643703</v>
      </c>
      <c r="AA39" s="59">
        <v>24.844656214126701</v>
      </c>
      <c r="AB39" s="59">
        <v>22.533874321730799</v>
      </c>
      <c r="AC39" s="59" t="s">
        <v>172</v>
      </c>
    </row>
    <row r="40" spans="1:29">
      <c r="A40" s="59" t="s">
        <v>165</v>
      </c>
      <c r="B40" s="59" t="s">
        <v>171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7461572.6600000001</v>
      </c>
      <c r="Q40" s="59">
        <v>500000</v>
      </c>
      <c r="R40" s="59">
        <v>8911573.6600000001</v>
      </c>
      <c r="S40" s="59">
        <v>8911573.6600000001</v>
      </c>
      <c r="T40" s="59">
        <v>0</v>
      </c>
      <c r="U40" s="59">
        <v>4152540.46</v>
      </c>
      <c r="V40" s="59">
        <v>2393775.46</v>
      </c>
      <c r="W40" s="59">
        <v>2375762.66</v>
      </c>
      <c r="X40" s="59">
        <v>0</v>
      </c>
      <c r="Y40" s="59">
        <v>0</v>
      </c>
      <c r="Z40" s="59">
        <v>46.597162503844501</v>
      </c>
      <c r="AA40" s="59">
        <v>26.861422587399701</v>
      </c>
      <c r="AB40" s="59">
        <v>26.659294425896</v>
      </c>
      <c r="AC40" s="59" t="s">
        <v>172</v>
      </c>
    </row>
    <row r="41" spans="1:29">
      <c r="A41" s="59" t="s">
        <v>165</v>
      </c>
      <c r="B41" s="59" t="s">
        <v>171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442520.43</v>
      </c>
      <c r="V41" s="59">
        <v>442520.43</v>
      </c>
      <c r="W41" s="59">
        <v>302953.36</v>
      </c>
      <c r="X41" s="59">
        <v>0</v>
      </c>
      <c r="Y41" s="59">
        <v>0</v>
      </c>
      <c r="Z41" s="59">
        <v>9.6263706628290109</v>
      </c>
      <c r="AA41" s="59">
        <v>9.6263706628290109</v>
      </c>
      <c r="AB41" s="59">
        <v>6.5902976206307002</v>
      </c>
      <c r="AC41" s="59" t="s">
        <v>172</v>
      </c>
    </row>
    <row r="42" spans="1:29">
      <c r="A42" s="59" t="s">
        <v>165</v>
      </c>
      <c r="B42" s="59" t="s">
        <v>171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172</v>
      </c>
    </row>
    <row r="43" spans="1:29">
      <c r="A43" s="59" t="s">
        <v>165</v>
      </c>
      <c r="B43" s="59" t="s">
        <v>171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 t="s">
        <v>172</v>
      </c>
    </row>
    <row r="44" spans="1:29">
      <c r="A44" s="59" t="s">
        <v>165</v>
      </c>
      <c r="B44" s="59" t="s">
        <v>171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zoomScaleNormal="100" workbookViewId="0"/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42490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0" t="s">
        <v>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61" t="s">
        <v>5</v>
      </c>
      <c r="C7" s="62"/>
      <c r="D7" s="62"/>
      <c r="E7" s="62"/>
      <c r="F7" s="62"/>
      <c r="G7" s="62"/>
      <c r="H7" s="62"/>
      <c r="I7" s="62"/>
      <c r="J7" s="62"/>
      <c r="K7" s="63"/>
      <c r="L7" s="64" t="s">
        <v>6</v>
      </c>
      <c r="M7" s="66" t="s">
        <v>7</v>
      </c>
      <c r="N7" s="67"/>
      <c r="O7" s="64" t="s">
        <v>8</v>
      </c>
      <c r="P7" s="64" t="s">
        <v>9</v>
      </c>
      <c r="Q7" s="61" t="s">
        <v>10</v>
      </c>
      <c r="R7" s="63"/>
      <c r="S7" s="64" t="s">
        <v>11</v>
      </c>
      <c r="T7" s="61" t="s">
        <v>12</v>
      </c>
      <c r="U7" s="62"/>
      <c r="V7" s="62"/>
      <c r="W7" s="62"/>
      <c r="X7" s="62"/>
      <c r="Y7" s="63"/>
    </row>
    <row r="8" spans="2:25" ht="21.95" customHeight="1">
      <c r="B8" s="68" t="s">
        <v>13</v>
      </c>
      <c r="C8" s="69"/>
      <c r="D8" s="71" t="s">
        <v>14</v>
      </c>
      <c r="E8" s="71" t="s">
        <v>15</v>
      </c>
      <c r="F8" s="73" t="s">
        <v>16</v>
      </c>
      <c r="G8" s="74"/>
      <c r="H8" s="71" t="s">
        <v>17</v>
      </c>
      <c r="I8" s="75" t="s">
        <v>18</v>
      </c>
      <c r="J8" s="76"/>
      <c r="K8" s="71" t="s">
        <v>19</v>
      </c>
      <c r="L8" s="65"/>
      <c r="M8" s="38" t="s">
        <v>20</v>
      </c>
      <c r="N8" s="38" t="s">
        <v>21</v>
      </c>
      <c r="O8" s="65"/>
      <c r="P8" s="65"/>
      <c r="Q8" s="39" t="s">
        <v>22</v>
      </c>
      <c r="R8" s="39" t="s">
        <v>23</v>
      </c>
      <c r="S8" s="65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72"/>
      <c r="E9" s="72"/>
      <c r="F9" s="45" t="s">
        <v>30</v>
      </c>
      <c r="G9" s="45" t="s">
        <v>31</v>
      </c>
      <c r="H9" s="72"/>
      <c r="I9" s="45" t="s">
        <v>28</v>
      </c>
      <c r="J9" s="45" t="s">
        <v>29</v>
      </c>
      <c r="K9" s="72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1406.02</v>
      </c>
      <c r="U10" s="26">
        <f>IF(S10&gt;0,T10/S10,0)</f>
        <v>4.2087170689785744E-3</v>
      </c>
      <c r="V10" s="22">
        <f>dados!V2</f>
        <v>1406.02</v>
      </c>
      <c r="W10" s="26">
        <f>IF(S10&gt;0,V10/S10,0)</f>
        <v>4.2087170689785744E-3</v>
      </c>
      <c r="X10" s="22">
        <f>dados!W2</f>
        <v>1406.02</v>
      </c>
      <c r="Y10" s="26">
        <f>IF(S10&gt;0,X10/S10,0)</f>
        <v>4.2087170689785744E-3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550043.92000000004</v>
      </c>
      <c r="N11" s="53">
        <f>dados!Q3</f>
        <v>1610.54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f>dados!U3</f>
        <v>42852.92</v>
      </c>
      <c r="U11" s="55">
        <f t="shared" ref="U11:U31" si="2">IF(S11&gt;0,T11/S11,0)</f>
        <v>7.8135825564438627E-2</v>
      </c>
      <c r="V11" s="53">
        <f>dados!V3</f>
        <v>26177</v>
      </c>
      <c r="W11" s="55">
        <f t="shared" ref="W11:W31" si="3">IF(S11&gt;0,V11/S11,0)</f>
        <v>4.7729804778771437E-2</v>
      </c>
      <c r="X11" s="53">
        <f>dados!W3</f>
        <v>26177</v>
      </c>
      <c r="Y11" s="55">
        <f t="shared" ref="Y11:Y31" si="4">IF(S11&gt;0,X11/S11,0)</f>
        <v>4.7729804778771437E-2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205859.41</v>
      </c>
      <c r="N13" s="53">
        <f>dados!Q5</f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f>dados!U5</f>
        <v>0</v>
      </c>
      <c r="U13" s="55">
        <f t="shared" si="2"/>
        <v>0</v>
      </c>
      <c r="V13" s="53">
        <f>dados!V5</f>
        <v>0</v>
      </c>
      <c r="W13" s="55">
        <f t="shared" si="3"/>
        <v>0</v>
      </c>
      <c r="X13" s="53">
        <f>dados!W5</f>
        <v>0</v>
      </c>
      <c r="Y13" s="55">
        <f t="shared" si="4"/>
        <v>0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102192410.19</v>
      </c>
      <c r="N15" s="53">
        <f>dados!Q7</f>
        <v>8440841.5099999998</v>
      </c>
      <c r="O15" s="53">
        <f t="shared" si="0"/>
        <v>159893615.21000001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159893615.21000001</v>
      </c>
      <c r="T15" s="53">
        <f>dados!U7</f>
        <v>50286439.960000001</v>
      </c>
      <c r="U15" s="55">
        <f t="shared" si="2"/>
        <v>0.31449936192858691</v>
      </c>
      <c r="V15" s="53">
        <f>dados!V7</f>
        <v>50286439.960000001</v>
      </c>
      <c r="W15" s="55">
        <f t="shared" si="3"/>
        <v>0.31449936192858691</v>
      </c>
      <c r="X15" s="53">
        <f>dados!W7</f>
        <v>50281353.789999999</v>
      </c>
      <c r="Y15" s="55">
        <f t="shared" si="4"/>
        <v>0.3144675522156517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25565380.09</v>
      </c>
      <c r="N16" s="23">
        <f>dados!Q8</f>
        <v>3045598.99</v>
      </c>
      <c r="O16" s="23">
        <f t="shared" si="0"/>
        <v>27992374.799999997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27992374.799999997</v>
      </c>
      <c r="T16" s="23">
        <f>dados!U8</f>
        <v>9799273.9900000002</v>
      </c>
      <c r="U16" s="25">
        <f t="shared" si="2"/>
        <v>0.35006940497238559</v>
      </c>
      <c r="V16" s="23">
        <f>dados!V8</f>
        <v>9799273.9900000002</v>
      </c>
      <c r="W16" s="25">
        <f t="shared" si="3"/>
        <v>0.35006940497238559</v>
      </c>
      <c r="X16" s="23">
        <f>dados!W8</f>
        <v>9785806.6799999997</v>
      </c>
      <c r="Y16" s="25">
        <f t="shared" si="4"/>
        <v>0.34958829859623058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8730657.2699999996</v>
      </c>
      <c r="N20" s="23">
        <f>dados!Q12</f>
        <v>6861454.5599999996</v>
      </c>
      <c r="O20" s="23">
        <f t="shared" si="0"/>
        <v>21390364.289999999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21390364.289999999</v>
      </c>
      <c r="T20" s="23">
        <f>dados!U12</f>
        <v>10335097.130000001</v>
      </c>
      <c r="U20" s="25">
        <f t="shared" si="2"/>
        <v>0.48316601764616329</v>
      </c>
      <c r="V20" s="23">
        <f>dados!V12</f>
        <v>10335097.130000001</v>
      </c>
      <c r="W20" s="25">
        <f t="shared" si="3"/>
        <v>0.48316601764616329</v>
      </c>
      <c r="X20" s="23">
        <f>dados!W12</f>
        <v>10335097.130000001</v>
      </c>
      <c r="Y20" s="25">
        <f t="shared" si="4"/>
        <v>0.48316601764616329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119034.4</v>
      </c>
      <c r="N23" s="53">
        <f>dados!Q15</f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f>dados!U15</f>
        <v>71045.149999999994</v>
      </c>
      <c r="U23" s="55">
        <f t="shared" si="2"/>
        <v>0.76262250560869049</v>
      </c>
      <c r="V23" s="53">
        <f>dados!V15</f>
        <v>71045.149999999994</v>
      </c>
      <c r="W23" s="55">
        <f t="shared" si="3"/>
        <v>0.76262250560869049</v>
      </c>
      <c r="X23" s="53">
        <f>dados!W15</f>
        <v>71045.149999999994</v>
      </c>
      <c r="Y23" s="55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f>dados!O17</f>
        <v>450005</v>
      </c>
      <c r="M25" s="53">
        <f>dados!P17</f>
        <v>78916.740000000005</v>
      </c>
      <c r="N25" s="53">
        <f>dados!Q17</f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f>dados!U17</f>
        <v>349.57</v>
      </c>
      <c r="U25" s="55">
        <f t="shared" si="2"/>
        <v>0.75603953543699531</v>
      </c>
      <c r="V25" s="53">
        <f>dados!V17</f>
        <v>349.57</v>
      </c>
      <c r="W25" s="55">
        <f t="shared" si="3"/>
        <v>0.75603953543699531</v>
      </c>
      <c r="X25" s="53">
        <f>dados!W17</f>
        <v>349.57</v>
      </c>
      <c r="Y25" s="55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</v>
      </c>
      <c r="M27" s="53">
        <f>dados!P19</f>
        <v>0</v>
      </c>
      <c r="N27" s="53">
        <f>dados!Q19</f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0</v>
      </c>
      <c r="N28" s="23">
        <f>dados!Q20</f>
        <v>0</v>
      </c>
      <c r="O28" s="23">
        <f t="shared" si="0"/>
        <v>1020001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1020001</v>
      </c>
      <c r="T28" s="23">
        <f>dados!U20</f>
        <v>0</v>
      </c>
      <c r="U28" s="25">
        <f t="shared" si="2"/>
        <v>0</v>
      </c>
      <c r="V28" s="23">
        <f>dados!V20</f>
        <v>0</v>
      </c>
      <c r="W28" s="25">
        <f t="shared" si="3"/>
        <v>0</v>
      </c>
      <c r="X28" s="23">
        <f>dados!W20</f>
        <v>0</v>
      </c>
      <c r="Y28" s="25">
        <f t="shared" si="4"/>
        <v>0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f>dados!O21</f>
        <v>10425199.59</v>
      </c>
      <c r="M29" s="53">
        <f>dados!P21</f>
        <v>546168.41</v>
      </c>
      <c r="N29" s="53">
        <f>dados!Q21</f>
        <v>7477309.25</v>
      </c>
      <c r="O29" s="53">
        <f t="shared" si="0"/>
        <v>3494058.75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3494058.75</v>
      </c>
      <c r="T29" s="53">
        <f>dados!U21</f>
        <v>764438.07</v>
      </c>
      <c r="U29" s="55">
        <f t="shared" si="2"/>
        <v>0.2187822600292568</v>
      </c>
      <c r="V29" s="53">
        <f>dados!V21</f>
        <v>638702</v>
      </c>
      <c r="W29" s="55">
        <f t="shared" si="3"/>
        <v>0.18279658291378187</v>
      </c>
      <c r="X29" s="53">
        <f>dados!W21</f>
        <v>614577.01</v>
      </c>
      <c r="Y29" s="55">
        <f t="shared" si="4"/>
        <v>0.17589200811234212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f>dados!O23</f>
        <v>1145000</v>
      </c>
      <c r="M31" s="53">
        <f>dados!P23</f>
        <v>0</v>
      </c>
      <c r="N31" s="53">
        <f>dados!Q23</f>
        <v>924496.53</v>
      </c>
      <c r="O31" s="53">
        <f t="shared" si="0"/>
        <v>220503.46999999997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220503.46999999997</v>
      </c>
      <c r="T31" s="53">
        <f>dados!U23</f>
        <v>2350</v>
      </c>
      <c r="U31" s="55">
        <f t="shared" si="2"/>
        <v>1.0657428656338154E-2</v>
      </c>
      <c r="V31" s="53">
        <f>dados!V23</f>
        <v>0</v>
      </c>
      <c r="W31" s="55">
        <f t="shared" si="3"/>
        <v>0</v>
      </c>
      <c r="X31" s="53">
        <f>dados!W23</f>
        <v>0</v>
      </c>
      <c r="Y31" s="55">
        <f t="shared" si="4"/>
        <v>0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f>dados!O25</f>
        <v>245063.55</v>
      </c>
      <c r="M33" s="53">
        <f>dados!P25</f>
        <v>99453.34</v>
      </c>
      <c r="N33" s="53">
        <f>dados!Q25</f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f>dados!U25</f>
        <v>0</v>
      </c>
      <c r="U33" s="55">
        <f t="shared" ref="U33:U45" si="7">IF(S33&gt;0,T33/S33,0)</f>
        <v>0</v>
      </c>
      <c r="V33" s="53">
        <f>dados!V25</f>
        <v>0</v>
      </c>
      <c r="W33" s="55">
        <f t="shared" ref="W33:W45" si="8">IF(S33&gt;0,V33/S33,0)</f>
        <v>0</v>
      </c>
      <c r="X33" s="53">
        <f>dados!W25</f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f>dados!O27</f>
        <v>2</v>
      </c>
      <c r="M35" s="53">
        <f>dados!P27</f>
        <v>113390.08</v>
      </c>
      <c r="N35" s="53">
        <f>dados!Q27</f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f>dados!U27</f>
        <v>0</v>
      </c>
      <c r="U35" s="55">
        <f t="shared" si="7"/>
        <v>0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f>dados!O29</f>
        <v>77799008.120000005</v>
      </c>
      <c r="M37" s="53">
        <f>dados!P29</f>
        <v>0</v>
      </c>
      <c r="N37" s="53">
        <f>dados!Q29</f>
        <v>77799003.120000005</v>
      </c>
      <c r="O37" s="53">
        <f t="shared" si="5"/>
        <v>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f>dados!O31</f>
        <v>4157100.85</v>
      </c>
      <c r="M39" s="53">
        <f>dados!P31</f>
        <v>0</v>
      </c>
      <c r="N39" s="53">
        <f>dados!Q31</f>
        <v>1299099.8500000001</v>
      </c>
      <c r="O39" s="53">
        <f t="shared" si="5"/>
        <v>2858001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2858001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10515834.300000001</v>
      </c>
      <c r="M41" s="53">
        <f>dados!P33</f>
        <v>0</v>
      </c>
      <c r="N41" s="53">
        <f>dados!Q33</f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f>dados!U33</f>
        <v>773499.38</v>
      </c>
      <c r="U41" s="55">
        <f t="shared" si="7"/>
        <v>0.99999741435496747</v>
      </c>
      <c r="V41" s="53">
        <f>dados!V33</f>
        <v>772283.38</v>
      </c>
      <c r="W41" s="55">
        <f t="shared" si="8"/>
        <v>0.9984253421758591</v>
      </c>
      <c r="X41" s="53">
        <f>dados!W33</f>
        <v>772283.38</v>
      </c>
      <c r="Y41" s="55">
        <f t="shared" si="9"/>
        <v>0.9984253421758591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316555.39</v>
      </c>
      <c r="M43" s="53">
        <f>dados!P35</f>
        <v>0</v>
      </c>
      <c r="N43" s="53">
        <f>dados!Q35</f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f>dados!O37</f>
        <v>921686.11</v>
      </c>
      <c r="M45" s="53">
        <f>dados!P37</f>
        <v>0</v>
      </c>
      <c r="N45" s="53">
        <f>dados!Q37</f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f>dados!V37</f>
        <v>4051.61</v>
      </c>
      <c r="W45" s="55">
        <f t="shared" si="8"/>
        <v>1.0000000000000036</v>
      </c>
      <c r="X45" s="53">
        <f>dados!W37</f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8357876.5599999996</v>
      </c>
      <c r="M47" s="53">
        <f>dados!P39</f>
        <v>7749350.5499999998</v>
      </c>
      <c r="N47" s="53">
        <f>dados!Q39</f>
        <v>3880000</v>
      </c>
      <c r="O47" s="53">
        <f t="shared" si="10"/>
        <v>12227227.109999999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12227227.109999999</v>
      </c>
      <c r="T47" s="53">
        <f>dados!U39</f>
        <v>5783368.79</v>
      </c>
      <c r="U47" s="55">
        <f t="shared" si="12"/>
        <v>0.47299103369643719</v>
      </c>
      <c r="V47" s="53">
        <f>dados!V39</f>
        <v>3037812.54</v>
      </c>
      <c r="W47" s="55">
        <f t="shared" si="13"/>
        <v>0.24844656214126706</v>
      </c>
      <c r="X47" s="53">
        <f>dados!W39</f>
        <v>2755267.99</v>
      </c>
      <c r="Y47" s="55">
        <f t="shared" si="14"/>
        <v>0.22533874321730826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7461572.6600000001</v>
      </c>
      <c r="N48" s="23">
        <f>dados!Q40</f>
        <v>500000</v>
      </c>
      <c r="O48" s="23">
        <f t="shared" si="10"/>
        <v>8911573.6600000001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8911573.6600000001</v>
      </c>
      <c r="T48" s="23">
        <f>dados!U40</f>
        <v>4152540.46</v>
      </c>
      <c r="U48" s="25">
        <f t="shared" si="12"/>
        <v>0.46597162503844464</v>
      </c>
      <c r="V48" s="23">
        <f>dados!V40</f>
        <v>2393775.46</v>
      </c>
      <c r="W48" s="25">
        <f t="shared" si="13"/>
        <v>0.26861422587399675</v>
      </c>
      <c r="X48" s="23">
        <f>dados!W40</f>
        <v>2375762.66</v>
      </c>
      <c r="Y48" s="25">
        <f t="shared" si="14"/>
        <v>0.26659294425896046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700000</v>
      </c>
      <c r="M49" s="53">
        <f>dados!P41</f>
        <v>4096960.22</v>
      </c>
      <c r="N49" s="53">
        <f>dados!Q41</f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f>dados!U41</f>
        <v>442520.43</v>
      </c>
      <c r="U49" s="55">
        <f t="shared" si="12"/>
        <v>9.6263706628290105E-2</v>
      </c>
      <c r="V49" s="53">
        <f>dados!V41</f>
        <v>442520.43</v>
      </c>
      <c r="W49" s="55">
        <f t="shared" si="13"/>
        <v>9.6263706628290105E-2</v>
      </c>
      <c r="X49" s="53">
        <f>dados!W41</f>
        <v>302953.36</v>
      </c>
      <c r="Y49" s="55">
        <f t="shared" si="14"/>
        <v>6.5902976206307029E-2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f>dados!O43</f>
        <v>125000</v>
      </c>
      <c r="M51" s="53">
        <f>dados!P43</f>
        <v>0</v>
      </c>
      <c r="N51" s="53">
        <f>dados!Q43</f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f>dados!U43</f>
        <v>0</v>
      </c>
      <c r="U51" s="55">
        <f t="shared" si="17"/>
        <v>0</v>
      </c>
      <c r="V51" s="53">
        <f>dados!V43</f>
        <v>0</v>
      </c>
      <c r="W51" s="55">
        <f t="shared" si="18"/>
        <v>0</v>
      </c>
      <c r="X51" s="53">
        <f>dados!W43</f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0</v>
      </c>
      <c r="U52" s="25">
        <f t="shared" ref="U52" si="22">IF(S52&gt;0,T52/S52,0)</f>
        <v>0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6" t="s">
        <v>46</v>
      </c>
      <c r="C53" s="70"/>
      <c r="D53" s="70"/>
      <c r="E53" s="70"/>
      <c r="F53" s="70"/>
      <c r="G53" s="70"/>
      <c r="H53" s="70"/>
      <c r="I53" s="70"/>
      <c r="J53" s="70"/>
      <c r="K53" s="67"/>
      <c r="L53" s="56">
        <f t="shared" ref="L53:T53" si="25">SUM(L10:L52)</f>
        <v>235780509.77000001</v>
      </c>
      <c r="M53" s="56">
        <f t="shared" si="25"/>
        <v>159832507.18000004</v>
      </c>
      <c r="N53" s="56">
        <f t="shared" si="25"/>
        <v>137417071.16000003</v>
      </c>
      <c r="O53" s="56">
        <f t="shared" si="25"/>
        <v>258195945.78999999</v>
      </c>
      <c r="P53" s="56">
        <f t="shared" si="25"/>
        <v>0</v>
      </c>
      <c r="Q53" s="56">
        <f t="shared" si="25"/>
        <v>0</v>
      </c>
      <c r="R53" s="56">
        <f t="shared" si="25"/>
        <v>0</v>
      </c>
      <c r="S53" s="56">
        <f t="shared" si="25"/>
        <v>258195945.78999999</v>
      </c>
      <c r="T53" s="56">
        <f t="shared" si="25"/>
        <v>82510976.359999985</v>
      </c>
      <c r="U53" s="57">
        <f t="shared" ref="U53" si="26">IF(S53&gt;0,T53/S53,0)</f>
        <v>0.3195672809948345</v>
      </c>
      <c r="V53" s="58">
        <f>SUM(V10:V52)</f>
        <v>77860677.120000005</v>
      </c>
      <c r="W53" s="57">
        <f t="shared" ref="W53" si="27">IF(S53&gt;0,V53/S53,0)</f>
        <v>0.30155654412686589</v>
      </c>
      <c r="X53" s="58">
        <f>SUM(X10:X52)</f>
        <v>77377874.229999989</v>
      </c>
      <c r="Y53" s="57">
        <f t="shared" ref="Y53" si="28">IF(S53&gt;0,X53/S53,0)</f>
        <v>0.29968663525388656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3:K53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3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2016-04-20T20:41:46Z</cp:lastPrinted>
  <dcterms:created xsi:type="dcterms:W3CDTF">2015-11-24T16:00:25Z</dcterms:created>
  <dcterms:modified xsi:type="dcterms:W3CDTF">2017-01-17T19:35:42Z</dcterms:modified>
</cp:coreProperties>
</file>