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9200" windowHeight="11595"/>
  </bookViews>
  <sheets>
    <sheet name="MAPA DE PREÇO " sheetId="2" r:id="rId1"/>
  </sheets>
  <calcPr calcId="145621"/>
</workbook>
</file>

<file path=xl/calcChain.xml><?xml version="1.0" encoding="utf-8"?>
<calcChain xmlns="http://schemas.openxmlformats.org/spreadsheetml/2006/main">
  <c r="M83" i="2" l="1"/>
  <c r="K83" i="2"/>
  <c r="I83" i="2"/>
  <c r="G83" i="2"/>
  <c r="E83" i="2"/>
  <c r="M82" i="2"/>
  <c r="M78" i="2"/>
  <c r="M74" i="2"/>
  <c r="M70" i="2"/>
  <c r="M66" i="2"/>
  <c r="M62" i="2"/>
  <c r="M58" i="2"/>
  <c r="M54" i="2"/>
  <c r="M50" i="2"/>
  <c r="M46" i="2"/>
  <c r="M42" i="2"/>
  <c r="M38" i="2"/>
  <c r="M34" i="2"/>
  <c r="M30" i="2"/>
  <c r="M26" i="2"/>
  <c r="M22" i="2"/>
  <c r="M18" i="2"/>
  <c r="M14" i="2"/>
  <c r="Q18" i="2" l="1"/>
  <c r="P18" i="2"/>
  <c r="O18" i="2"/>
  <c r="N18" i="2"/>
  <c r="Q14" i="2"/>
  <c r="P14" i="2"/>
  <c r="O14" i="2"/>
  <c r="N14" i="2"/>
  <c r="L14" i="2"/>
  <c r="J70" i="2" l="1"/>
  <c r="J50" i="2"/>
  <c r="L50" i="2"/>
  <c r="F62" i="2" l="1"/>
  <c r="F66" i="2"/>
  <c r="F70" i="2"/>
  <c r="F74" i="2"/>
  <c r="F78" i="2"/>
  <c r="F82" i="2"/>
  <c r="H62" i="2" l="1"/>
  <c r="J62" i="2"/>
  <c r="L62" i="2"/>
  <c r="N62" i="2"/>
  <c r="O62" i="2"/>
  <c r="Q62" i="2"/>
  <c r="H66" i="2"/>
  <c r="J66" i="2"/>
  <c r="L66" i="2"/>
  <c r="N66" i="2"/>
  <c r="O66" i="2"/>
  <c r="Q66" i="2"/>
  <c r="H70" i="2"/>
  <c r="L70" i="2"/>
  <c r="N70" i="2"/>
  <c r="O70" i="2"/>
  <c r="Q70" i="2"/>
  <c r="H74" i="2"/>
  <c r="J74" i="2"/>
  <c r="L74" i="2"/>
  <c r="N74" i="2"/>
  <c r="O74" i="2"/>
  <c r="Q74" i="2"/>
  <c r="H78" i="2"/>
  <c r="J78" i="2"/>
  <c r="L78" i="2"/>
  <c r="N78" i="2"/>
  <c r="O78" i="2"/>
  <c r="Q78" i="2"/>
  <c r="H82" i="2"/>
  <c r="J82" i="2"/>
  <c r="L82" i="2"/>
  <c r="N82" i="2"/>
  <c r="O82" i="2"/>
  <c r="Q82" i="2"/>
  <c r="P66" i="2" l="1"/>
  <c r="P82" i="2"/>
  <c r="P62" i="2"/>
  <c r="P74" i="2"/>
  <c r="P78" i="2"/>
  <c r="P70" i="2"/>
  <c r="F14" i="2"/>
  <c r="H14" i="2"/>
  <c r="J14" i="2"/>
  <c r="F18" i="2"/>
  <c r="H18" i="2"/>
  <c r="J18" i="2"/>
  <c r="L18" i="2"/>
  <c r="F22" i="2"/>
  <c r="H22" i="2"/>
  <c r="J22" i="2"/>
  <c r="L22" i="2"/>
  <c r="N22" i="2"/>
  <c r="O22" i="2"/>
  <c r="Q22" i="2"/>
  <c r="F26" i="2"/>
  <c r="H26" i="2"/>
  <c r="J26" i="2"/>
  <c r="L26" i="2"/>
  <c r="N26" i="2"/>
  <c r="O26" i="2"/>
  <c r="Q26" i="2"/>
  <c r="F30" i="2"/>
  <c r="H30" i="2"/>
  <c r="J30" i="2"/>
  <c r="L30" i="2"/>
  <c r="N30" i="2"/>
  <c r="O30" i="2"/>
  <c r="Q30" i="2"/>
  <c r="F34" i="2"/>
  <c r="H34" i="2"/>
  <c r="J34" i="2"/>
  <c r="L34" i="2"/>
  <c r="N34" i="2"/>
  <c r="O34" i="2"/>
  <c r="Q34" i="2"/>
  <c r="F38" i="2"/>
  <c r="H38" i="2"/>
  <c r="J38" i="2"/>
  <c r="L38" i="2"/>
  <c r="N38" i="2"/>
  <c r="O38" i="2"/>
  <c r="Q38" i="2"/>
  <c r="F42" i="2"/>
  <c r="H42" i="2"/>
  <c r="J42" i="2"/>
  <c r="L42" i="2"/>
  <c r="N42" i="2"/>
  <c r="O42" i="2"/>
  <c r="Q42" i="2"/>
  <c r="F46" i="2"/>
  <c r="H46" i="2"/>
  <c r="J46" i="2"/>
  <c r="L46" i="2"/>
  <c r="N46" i="2"/>
  <c r="O46" i="2"/>
  <c r="Q46" i="2"/>
  <c r="F50" i="2"/>
  <c r="H50" i="2"/>
  <c r="N50" i="2"/>
  <c r="O50" i="2"/>
  <c r="Q50" i="2"/>
  <c r="F54" i="2"/>
  <c r="H54" i="2"/>
  <c r="J54" i="2"/>
  <c r="L54" i="2"/>
  <c r="N54" i="2"/>
  <c r="O54" i="2"/>
  <c r="Q54" i="2"/>
  <c r="F58" i="2"/>
  <c r="H58" i="2"/>
  <c r="J58" i="2"/>
  <c r="L58" i="2"/>
  <c r="N58" i="2"/>
  <c r="O58" i="2"/>
  <c r="Q58" i="2"/>
  <c r="P22" i="2" l="1"/>
  <c r="P54" i="2"/>
  <c r="P46" i="2"/>
  <c r="P38" i="2"/>
  <c r="P30" i="2"/>
  <c r="P58" i="2"/>
  <c r="P50" i="2"/>
  <c r="P42" i="2"/>
  <c r="P34" i="2"/>
  <c r="P26" i="2"/>
</calcChain>
</file>

<file path=xl/sharedStrings.xml><?xml version="1.0" encoding="utf-8"?>
<sst xmlns="http://schemas.openxmlformats.org/spreadsheetml/2006/main" count="525" uniqueCount="116">
  <si>
    <t>Tribunal de Justiça do Estado do Acre</t>
  </si>
  <si>
    <t>ITEM</t>
  </si>
  <si>
    <t>UND</t>
  </si>
  <si>
    <t>TOTAL</t>
  </si>
  <si>
    <t>PREÇO UNIT.</t>
  </si>
  <si>
    <t>MAPA DE PREÇOS</t>
  </si>
  <si>
    <t>VALOR TOTAL</t>
  </si>
  <si>
    <t>Gerência de Contratação</t>
  </si>
  <si>
    <t>Técnico Judiciário</t>
  </si>
  <si>
    <t>Indicadores Estatísticos</t>
  </si>
  <si>
    <t>Preço Médio</t>
  </si>
  <si>
    <t>Desvio Padrão</t>
  </si>
  <si>
    <t>Coef. de Variação</t>
  </si>
  <si>
    <t>Nº de Preços Utilizados</t>
  </si>
  <si>
    <t>Indicadores de valores utilizados</t>
  </si>
  <si>
    <t>QUANT</t>
  </si>
  <si>
    <t>Preço Global</t>
  </si>
  <si>
    <t>Carlos Fonseca Cassiano da Cunha</t>
  </si>
  <si>
    <t>DESCRIÇÃO DETALHADA</t>
  </si>
  <si>
    <t>CNPJ: 13.694.018/0001-82</t>
  </si>
  <si>
    <t>CNPJ: 11.777.618/0001-89</t>
  </si>
  <si>
    <t>CNPJ: 09.313.600/0001-84</t>
  </si>
  <si>
    <t>CNPJ: 10.524.956/0001-46</t>
  </si>
  <si>
    <t>Processo: 0004208-91.2021.8.01.0000</t>
  </si>
  <si>
    <r>
      <rPr>
        <b/>
        <sz val="12"/>
        <color theme="1"/>
        <rFont val="Tahoma"/>
        <family val="2"/>
      </rPr>
      <t>Objeto</t>
    </r>
    <r>
      <rPr>
        <sz val="12"/>
        <color theme="1"/>
        <rFont val="Tahoma"/>
        <family val="2"/>
      </rPr>
      <t>: Elaboração de Estudo Técnico Preliminar com vistas a subsidiar procedimento licitatório para formação de registro de preços de materiais/serviços gráficos e de identidade visual, para uso eventual nas Unidades Administrativas e Judiciárias do Poder Judiciário do Estado do Acre.</t>
    </r>
  </si>
  <si>
    <t>Banner em lona com as seguintes especificações:
Cor: 4x 0;
Impressão: digital colorida em resolução mínima de 1000dpi a base de solvente;
Lona: 380g/m² ou +;
Acabamento: simples com madeira arredondada, ponteira de plástico e cordão.</t>
  </si>
  <si>
    <t>Banner em lona com as seguintes especificações:
Cor: 4x 0;
Impressão: digital colorida em resolução mínima de 1000dpi a base de solvente;
Lona: 440g/m² ou +;
Acabamento: aplicação de ilhoses inoxidáveis e estrutura de metal pintado em preto e instalado em alvenaria.</t>
  </si>
  <si>
    <t>M²</t>
  </si>
  <si>
    <t>Outdoor conforme especificações:
Impressão: colorida digital;
Dimensões: 9m largura x 3m altura;
Aplicação: lugar a ser definido.
VEICULAÇÃO: Rio Branco/AC
Período: 15 dias (bi-semana a combinar)</t>
  </si>
  <si>
    <t>Busdoor conforme especificações:
Impressão: colorida digital;
Dimensões: 
Aplicação: lugar a ser definido.
VEICULAÇÃO: Interior/AC
Período: 15 dias</t>
  </si>
  <si>
    <t>Impressão de folder para divulgação de eventos diversos conforme especificações:
Dimensões: 29cm x 20,5cm;
Cor: 4x4;
Papel: couchê 115g/m²;
Pré-impressão: fotolito ou CTP;
Acabamento: vinco, laminação fosca e verniz localizado.</t>
  </si>
  <si>
    <t>Impressão de folder para divulgação de eventos diversos conforme especificações:
Dimensões: 28cm x 39cm;
Cor: 4x4;
Papel: couchê 115g/m²;
Pré-impressão: fotolito ou CTP;
Acabamento: vinco, laminação fosca e verniz localizado.</t>
  </si>
  <si>
    <t>Placa em aço inox escovado de 1,6mm com gravação em fotocorrosão em baixo relevo. Letras na cor preto e brasão em policromia (4 cores), com 4 furos. Incluído parafusos com acabamento refinado e buchas para fixação. Tamanho 40cm x 56cm</t>
  </si>
  <si>
    <t>Placa em aço inox escovado de 1,2mm com gravação em fotocorrosão em baixo relevo. Tamanho 23cm x 16cm. Letras na cor preto e brasão em policromia (4 cores), com estojo de luxo revestido com veludo azul.</t>
  </si>
  <si>
    <t>Placa em acrílico de 2mm. Letras na cor preta e brasão em policromia (4 cores), com estojo de luxo revestido com veludo azul.
Medidas: 23cm x 16cm</t>
  </si>
  <si>
    <t>Primas de mesa em acrílico cristal de 2mm, com chapa medindo 18,5cm x 13,5cm (placa aberta) com três dobraduras, uma em ângulo de 45° e duas em 90°.</t>
  </si>
  <si>
    <t>Serviço de plotagem vinílica (adesiva) para aplicação veicular.
Impressão: digital colorida em alta resolução, e corte eletrônico.</t>
  </si>
  <si>
    <t>Serviço de plotagem predial, placas, faixas e afins, para aplicação externa e interna, em pequeno e grande formatos.
Impressão: digital colorida de alta resolução, e corte eletrônico.</t>
  </si>
  <si>
    <t>Serviço de plotagem em papel, grandes formatos, para projetos de engenharia, arquitetura, mapas, desenhos industriais e afins.
Impressão: digital colorida/mono de alta resolução</t>
  </si>
  <si>
    <t>Adesivo de recorte em tamanhos variáveis e cores diversas em vinil autoadesivo.</t>
  </si>
  <si>
    <t>Adesivo de recorte em tamanhos variáveis e cores diversas, refletivo, em vinil autoadesivo.</t>
  </si>
  <si>
    <t>Adesivo de recorte em tamanhos variáveis e cores diversas em vinil autoadesivo aplicado sobre base rígida de pvc.</t>
  </si>
  <si>
    <t>Adesivo de recorte em tamanhos variáveis e cores diversas em vinil autoadesivo aplicado sobre base rígida de acrílico.</t>
  </si>
  <si>
    <t>Adesivo de recorte em tamanhos variáveis e cores diversas, refletivo, em vinil autoadesivo aplicada em base rígida de pvc.</t>
  </si>
  <si>
    <t>J.R. VITORINO DA SILVA-ME</t>
  </si>
  <si>
    <t>CNPJ: 00.980.794/0001-05</t>
  </si>
  <si>
    <t>G.S. SILVEIRA EIRELI</t>
  </si>
  <si>
    <t>CNPJ: 84.313.923/0001-93</t>
  </si>
  <si>
    <t>F. ALMEIDA DA SILVA</t>
  </si>
  <si>
    <t>CNPJ: 06.886.449/0001-85</t>
  </si>
  <si>
    <t>ROGER ANDRE BRAUN</t>
  </si>
  <si>
    <t>CNPJ: 29.253.577/0001-97</t>
  </si>
  <si>
    <t>PRINTIDEIAS BSB COMERCIO DE PAPELARIA E SERVICOS GRAFICOS LTDA</t>
  </si>
  <si>
    <t>CNPJ: 18.950.309/0001-08</t>
  </si>
  <si>
    <t>O &amp; P COMUNICACAO LTDA</t>
  </si>
  <si>
    <t>CNPJ: 32.566.370/0001-87</t>
  </si>
  <si>
    <t xml:space="preserve">F G DE MELO EIRELI </t>
  </si>
  <si>
    <t>CNPJ: 27.499.627/0001-95</t>
  </si>
  <si>
    <t>JOSSYEL MAYCLEY SIQUEIRA BRANDAO 01570119252</t>
  </si>
  <si>
    <t>CNPJ: 29.772.112/0001-42</t>
  </si>
  <si>
    <t>SUBAE OUTDOOR PUBLICIDADES E PAINEIS LTDA</t>
  </si>
  <si>
    <t>CNPJ: 34.338.061/0001-85</t>
  </si>
  <si>
    <t>MURAL MIDIA EXTERIOR E SERVICOS LTDA</t>
  </si>
  <si>
    <t>CNPJ: 00.281.918/0001-56</t>
  </si>
  <si>
    <t>SILK BRINDES COMUNICACAO VISUAL, COMERCIO, SERVICOS E
TELECOMUNICACOES LTDA</t>
  </si>
  <si>
    <t>CNPJ: 19.814.481/0001-05</t>
  </si>
  <si>
    <t>MEGAMIDIA BUSDOOR E COMUNICACAO VISUALLTDA</t>
  </si>
  <si>
    <t>CNPJ: 18.975.648/0001-49</t>
  </si>
  <si>
    <t>FACHINELI COMUNICACAO LTDA</t>
  </si>
  <si>
    <t>CNPJ: 08.804.362/0001-47</t>
  </si>
  <si>
    <t>INDUSTRIA E COMERCIO IORIS LTDA.</t>
  </si>
  <si>
    <t>CNPJ: 84.041.011/0001-00</t>
  </si>
  <si>
    <t>INFOR EXPRESS EMPREENDIMENTOS EIRELI</t>
  </si>
  <si>
    <t>CNPJ: 08.889.121/0001-48</t>
  </si>
  <si>
    <t>AVOHAI EVENTOS LTDA</t>
  </si>
  <si>
    <t>CNPJ: 08.804.604/0001-00</t>
  </si>
  <si>
    <t>VIVER EVENTOS LTDA</t>
  </si>
  <si>
    <t>CNPJ: 04.274.005/0001-63</t>
  </si>
  <si>
    <t>EXEMPLUS AGENCIA DE VIAGENS E TURISMO LTDA</t>
  </si>
  <si>
    <t>CNPJ: 02.977.786/0001-27</t>
  </si>
  <si>
    <t>Q2 EVENTOS LTDA</t>
  </si>
  <si>
    <t>CNPJ: 07.167.076/0001-55</t>
  </si>
  <si>
    <t>A&amp;C EVENTOS E PROMOCOES EIRELI</t>
  </si>
  <si>
    <t>CNPJ: 26.497.800/0001-53</t>
  </si>
  <si>
    <t>ARACOPIAS COPIADORA E PAPELARIA LTDA</t>
  </si>
  <si>
    <t>CNPJ: 51.809.143/0001-80</t>
  </si>
  <si>
    <t>PRISMA PAPELARIA EIRELI</t>
  </si>
  <si>
    <t>CNPJ: 28.076.288/0001-05</t>
  </si>
  <si>
    <t>LUIZ TADEO DAMASCHI</t>
  </si>
  <si>
    <t>CNPJ: 01.424.128/0001-45</t>
  </si>
  <si>
    <t>DIEGO DE ASSIS DANTAS</t>
  </si>
  <si>
    <t>CNPJ: 21.536.455/0001-04</t>
  </si>
  <si>
    <t>BUD CRUZ EIRELI</t>
  </si>
  <si>
    <t>CNPJ: 41.185.345/0001-44</t>
  </si>
  <si>
    <t>MELO COMERCIO E SERVICOS EIRELI</t>
  </si>
  <si>
    <t>CNPJ: 30.824.044/0001-05</t>
  </si>
  <si>
    <t>ART PLACAS COMUNICACAO VISUAL LTDA</t>
  </si>
  <si>
    <t>HOMEL INDUSTRIA GRAFICA E COMERCIO DE BRINDES EIRELI</t>
  </si>
  <si>
    <t>EDER TADEU GOZZO</t>
  </si>
  <si>
    <t>M. K. SERVICE EIRELI</t>
  </si>
  <si>
    <t>CNPJ: 08.636.629/0001-34</t>
  </si>
  <si>
    <t>CNPJ: 63.750.350/0001-95</t>
  </si>
  <si>
    <t>CNPJ: 10.535.534/0001-76</t>
  </si>
  <si>
    <t>CNPJ: 20.783.539/0001-71</t>
  </si>
  <si>
    <t>BIANCA VALGAS GONCALVES</t>
  </si>
  <si>
    <t>CNPJ: 29.045.263/0001-07</t>
  </si>
  <si>
    <t>JOSE ESPEDITO DIAS MENESES 50939734168</t>
  </si>
  <si>
    <t>CNPJ: 22.646.351/0001-07</t>
  </si>
  <si>
    <t>DUARTE PLACAS LTDA</t>
  </si>
  <si>
    <t>CNPJ: 00.632.480/0001-03</t>
  </si>
  <si>
    <t>CENDRON &amp; SIMA LTDA</t>
  </si>
  <si>
    <t>CNPJ: 13.041.014/0001-03</t>
  </si>
  <si>
    <t>SOLUTIO COMUNICACAO LTDA</t>
  </si>
  <si>
    <t>CNPJ: 26.605.894/0001-37</t>
  </si>
  <si>
    <t>Rio Branco, 16 de agosto de 2021</t>
  </si>
  <si>
    <t>Hélio Carvalho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</si>
</sst>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R$&quot;\ #,##0.00"/>
  </numFmts>
  <fonts count="14" x14ac:knownFonts="1">
    <font>
      <sz val="11"/>
      <color theme="1"/>
      <name val="Calibri"/>
      <family val="2"/>
      <scheme val="minor"/>
    </font>
    <font>
      <sz val="12"/>
      <color theme="1"/>
      <name val="Tahoma"/>
      <family val="2"/>
    </font>
    <font>
      <sz val="11"/>
      <color theme="1"/>
      <name val="Tahoma"/>
      <family val="2"/>
    </font>
    <font>
      <b/>
      <sz val="12"/>
      <color theme="1"/>
      <name val="Tahoma"/>
      <family val="2"/>
    </font>
    <font>
      <b/>
      <sz val="14"/>
      <color theme="1"/>
      <name val="Tahoma"/>
      <family val="2"/>
    </font>
    <font>
      <b/>
      <sz val="12"/>
      <name val="Tahoma"/>
      <family val="2"/>
    </font>
    <font>
      <sz val="12"/>
      <name val="Tahoma"/>
      <family val="2"/>
    </font>
    <font>
      <b/>
      <sz val="14"/>
      <name val="Tahoma"/>
      <family val="2"/>
    </font>
    <font>
      <sz val="14"/>
      <color theme="1"/>
      <name val="Tahoma"/>
      <family val="2"/>
    </font>
    <font>
      <sz val="14"/>
      <name val="Tahoma"/>
      <family val="2"/>
    </font>
    <font>
      <sz val="14"/>
      <color rgb="FFFF0000"/>
      <name val="Tahoma"/>
      <family val="2"/>
    </font>
    <font>
      <b/>
      <sz val="18"/>
      <color theme="0"/>
      <name val="Tahoma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gradientFill type="path">
        <stop position="0">
          <color theme="0"/>
        </stop>
        <stop position="1">
          <color theme="0" tint="-0.1490218817712943"/>
        </stop>
      </gradient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auto="1"/>
      </patternFill>
    </fill>
    <fill>
      <patternFill patternType="solid">
        <fgColor rgb="FFFFFFCC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3" fillId="0" borderId="0"/>
    <xf numFmtId="0" fontId="13" fillId="6" borderId="5" applyNumberFormat="0" applyFont="0" applyAlignment="0" applyProtection="0"/>
    <xf numFmtId="0" fontId="12" fillId="0" borderId="0"/>
  </cellStyleXfs>
  <cellXfs count="48">
    <xf numFmtId="0" fontId="0" fillId="0" borderId="0" xfId="0"/>
    <xf numFmtId="0" fontId="2" fillId="0" borderId="0" xfId="0" applyFont="1"/>
    <xf numFmtId="0" fontId="4" fillId="0" borderId="0" xfId="0" applyFont="1" applyAlignment="1">
      <alignment horizontal="center"/>
    </xf>
    <xf numFmtId="0" fontId="8" fillId="0" borderId="0" xfId="0" applyFont="1"/>
    <xf numFmtId="0" fontId="8" fillId="3" borderId="0" xfId="0" applyFont="1" applyFill="1" applyBorder="1"/>
    <xf numFmtId="0" fontId="8" fillId="3" borderId="0" xfId="0" applyFont="1" applyFill="1" applyBorder="1" applyAlignment="1"/>
    <xf numFmtId="0" fontId="10" fillId="3" borderId="0" xfId="0" applyFont="1" applyFill="1" applyBorder="1" applyAlignment="1">
      <alignment horizontal="center"/>
    </xf>
    <xf numFmtId="0" fontId="8" fillId="0" borderId="0" xfId="0" applyFont="1" applyBorder="1"/>
    <xf numFmtId="0" fontId="4" fillId="3" borderId="0" xfId="0" applyFont="1" applyFill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justify" vertical="center" wrapText="1"/>
    </xf>
    <xf numFmtId="164" fontId="5" fillId="0" borderId="1" xfId="0" applyNumberFormat="1" applyFont="1" applyFill="1" applyBorder="1" applyAlignment="1">
      <alignment horizontal="center" vertical="center"/>
    </xf>
    <xf numFmtId="9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9" fillId="3" borderId="0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/>
    </xf>
    <xf numFmtId="164" fontId="5" fillId="0" borderId="1" xfId="0" applyNumberFormat="1" applyFont="1" applyFill="1" applyBorder="1" applyAlignment="1">
      <alignment horizontal="center" vertical="center" wrapText="1"/>
    </xf>
    <xf numFmtId="0" fontId="2" fillId="0" borderId="0" xfId="0" applyFont="1"/>
    <xf numFmtId="0" fontId="5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top" wrapText="1"/>
    </xf>
    <xf numFmtId="3" fontId="6" fillId="0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9" fillId="3" borderId="0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1" fillId="5" borderId="2" xfId="0" applyFont="1" applyFill="1" applyBorder="1" applyAlignment="1">
      <alignment horizontal="center" vertical="center" wrapText="1"/>
    </xf>
    <xf numFmtId="0" fontId="11" fillId="5" borderId="3" xfId="0" applyFont="1" applyFill="1" applyBorder="1" applyAlignment="1">
      <alignment horizontal="center" vertical="center" wrapText="1"/>
    </xf>
    <xf numFmtId="0" fontId="11" fillId="5" borderId="4" xfId="0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/>
    </xf>
    <xf numFmtId="0" fontId="8" fillId="3" borderId="0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left" vertical="center" wrapText="1"/>
    </xf>
    <xf numFmtId="164" fontId="5" fillId="3" borderId="1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3" borderId="7" xfId="0" applyFont="1" applyFill="1" applyBorder="1" applyAlignment="1">
      <alignment horizontal="center"/>
    </xf>
    <xf numFmtId="164" fontId="8" fillId="3" borderId="7" xfId="0" applyNumberFormat="1" applyFont="1" applyFill="1" applyBorder="1" applyAlignment="1">
      <alignment horizontal="center"/>
    </xf>
  </cellXfs>
  <cellStyles count="4">
    <cellStyle name="Normal" xfId="0" builtinId="0"/>
    <cellStyle name="Normal 2" xfId="3"/>
    <cellStyle name="Normal 3" xfId="1"/>
    <cellStyle name="Nota 2" xfId="2"/>
  </cellStyles>
  <dxfs count="11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0</xdr:row>
      <xdr:rowOff>103095</xdr:rowOff>
    </xdr:from>
    <xdr:to>
      <xdr:col>6</xdr:col>
      <xdr:colOff>0</xdr:colOff>
      <xdr:row>3</xdr:row>
      <xdr:rowOff>150720</xdr:rowOff>
    </xdr:to>
    <xdr:pic>
      <xdr:nvPicPr>
        <xdr:cNvPr id="2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72475" y="103095"/>
          <a:ext cx="0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98612</xdr:colOff>
      <xdr:row>0</xdr:row>
      <xdr:rowOff>156793</xdr:rowOff>
    </xdr:from>
    <xdr:to>
      <xdr:col>8</xdr:col>
      <xdr:colOff>981076</xdr:colOff>
      <xdr:row>4</xdr:row>
      <xdr:rowOff>7957</xdr:rowOff>
    </xdr:to>
    <xdr:pic>
      <xdr:nvPicPr>
        <xdr:cNvPr id="3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37987" y="156793"/>
          <a:ext cx="882464" cy="5750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1183822</xdr:colOff>
      <xdr:row>88</xdr:row>
      <xdr:rowOff>190500</xdr:rowOff>
    </xdr:from>
    <xdr:to>
      <xdr:col>13</xdr:col>
      <xdr:colOff>540777</xdr:colOff>
      <xdr:row>91</xdr:row>
      <xdr:rowOff>138093</xdr:rowOff>
    </xdr:to>
    <xdr:pic>
      <xdr:nvPicPr>
        <xdr:cNvPr id="4" name="Imagem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>
          <a:off x="14042572" y="58973357"/>
          <a:ext cx="3207776" cy="641557"/>
        </a:xfrm>
        <a:prstGeom prst="rect">
          <a:avLst/>
        </a:prstGeom>
      </xdr:spPr>
    </xdr:pic>
    <xdr:clientData/>
  </xdr:twoCellAnchor>
  <xdr:twoCellAnchor editAs="oneCell">
    <xdr:from>
      <xdr:col>2</xdr:col>
      <xdr:colOff>68035</xdr:colOff>
      <xdr:row>88</xdr:row>
      <xdr:rowOff>54429</xdr:rowOff>
    </xdr:from>
    <xdr:to>
      <xdr:col>4</xdr:col>
      <xdr:colOff>625929</xdr:colOff>
      <xdr:row>91</xdr:row>
      <xdr:rowOff>95249</xdr:rowOff>
    </xdr:to>
    <xdr:pic>
      <xdr:nvPicPr>
        <xdr:cNvPr id="5" name="Imagem 4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27714" y="58837286"/>
          <a:ext cx="1836965" cy="7347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749992370372631"/>
    <pageSetUpPr fitToPage="1"/>
  </sheetPr>
  <dimension ref="A5:R103"/>
  <sheetViews>
    <sheetView tabSelected="1" topLeftCell="A76" zoomScale="70" zoomScaleNormal="70" workbookViewId="0">
      <selection sqref="A1:Q94"/>
    </sheetView>
  </sheetViews>
  <sheetFormatPr defaultRowHeight="14.25" x14ac:dyDescent="0.2"/>
  <cols>
    <col min="1" max="1" width="8.42578125" style="1" customWidth="1"/>
    <col min="2" max="2" width="51" style="1" customWidth="1"/>
    <col min="3" max="3" width="8.7109375" style="1" bestFit="1" customWidth="1"/>
    <col min="4" max="4" width="10.42578125" style="1" customWidth="1"/>
    <col min="5" max="5" width="17.42578125" style="1" customWidth="1"/>
    <col min="6" max="6" width="20.42578125" style="1" bestFit="1" customWidth="1"/>
    <col min="7" max="7" width="17.42578125" style="1" customWidth="1"/>
    <col min="8" max="8" width="19.7109375" style="1" bestFit="1" customWidth="1"/>
    <col min="9" max="9" width="18.85546875" style="1" customWidth="1"/>
    <col min="10" max="10" width="20.5703125" style="1" customWidth="1"/>
    <col min="11" max="11" width="19.28515625" style="1" customWidth="1"/>
    <col min="12" max="12" width="21" style="1" customWidth="1"/>
    <col min="13" max="13" width="17.42578125" style="1" customWidth="1"/>
    <col min="14" max="14" width="18.28515625" style="1" bestFit="1" customWidth="1"/>
    <col min="15" max="15" width="18.28515625" style="1" customWidth="1"/>
    <col min="16" max="16" width="19.28515625" style="1" customWidth="1"/>
    <col min="17" max="17" width="16.7109375" style="1" customWidth="1"/>
    <col min="18" max="16384" width="9.140625" style="1"/>
  </cols>
  <sheetData>
    <row r="5" spans="1:18" ht="15" x14ac:dyDescent="0.2">
      <c r="A5" s="34" t="s">
        <v>0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</row>
    <row r="6" spans="1:18" ht="15" x14ac:dyDescent="0.2">
      <c r="A6" s="34" t="s">
        <v>7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</row>
    <row r="7" spans="1:18" ht="15" x14ac:dyDescent="0.2">
      <c r="A7" s="35" t="s">
        <v>23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</row>
    <row r="8" spans="1:18" ht="35.25" customHeight="1" x14ac:dyDescent="0.2">
      <c r="A8" s="43" t="s">
        <v>24</v>
      </c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23"/>
    </row>
    <row r="9" spans="1:18" ht="31.5" customHeight="1" x14ac:dyDescent="0.2">
      <c r="A9" s="36" t="s">
        <v>5</v>
      </c>
      <c r="B9" s="37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8"/>
    </row>
    <row r="10" spans="1:18" ht="14.25" customHeight="1" x14ac:dyDescent="0.25">
      <c r="A10" s="2"/>
    </row>
    <row r="11" spans="1:18" ht="54" customHeight="1" x14ac:dyDescent="0.2">
      <c r="A11" s="29" t="s">
        <v>1</v>
      </c>
      <c r="B11" s="29" t="s">
        <v>18</v>
      </c>
      <c r="C11" s="29" t="s">
        <v>2</v>
      </c>
      <c r="D11" s="29" t="s">
        <v>15</v>
      </c>
      <c r="E11" s="30" t="s">
        <v>44</v>
      </c>
      <c r="F11" s="31"/>
      <c r="G11" s="30" t="s">
        <v>46</v>
      </c>
      <c r="H11" s="31"/>
      <c r="I11" s="29" t="s">
        <v>48</v>
      </c>
      <c r="J11" s="29"/>
      <c r="K11" s="29" t="s">
        <v>50</v>
      </c>
      <c r="L11" s="29"/>
      <c r="M11" s="29" t="s">
        <v>9</v>
      </c>
      <c r="N11" s="29"/>
      <c r="O11" s="29"/>
      <c r="P11" s="29"/>
      <c r="Q11" s="29"/>
    </row>
    <row r="12" spans="1:18" ht="30.75" customHeight="1" x14ac:dyDescent="0.2">
      <c r="A12" s="29"/>
      <c r="B12" s="29"/>
      <c r="C12" s="29"/>
      <c r="D12" s="29"/>
      <c r="E12" s="30" t="s">
        <v>45</v>
      </c>
      <c r="F12" s="31"/>
      <c r="G12" s="30" t="s">
        <v>47</v>
      </c>
      <c r="H12" s="31"/>
      <c r="I12" s="29" t="s">
        <v>49</v>
      </c>
      <c r="J12" s="29"/>
      <c r="K12" s="29" t="s">
        <v>51</v>
      </c>
      <c r="L12" s="29"/>
      <c r="M12" s="29" t="s">
        <v>14</v>
      </c>
      <c r="N12" s="29"/>
      <c r="O12" s="29"/>
      <c r="P12" s="29"/>
      <c r="Q12" s="29"/>
    </row>
    <row r="13" spans="1:18" ht="30" customHeight="1" x14ac:dyDescent="0.2">
      <c r="A13" s="29"/>
      <c r="B13" s="29"/>
      <c r="C13" s="29"/>
      <c r="D13" s="29"/>
      <c r="E13" s="10" t="s">
        <v>4</v>
      </c>
      <c r="F13" s="10" t="s">
        <v>3</v>
      </c>
      <c r="G13" s="10" t="s">
        <v>4</v>
      </c>
      <c r="H13" s="10" t="s">
        <v>3</v>
      </c>
      <c r="I13" s="10" t="s">
        <v>4</v>
      </c>
      <c r="J13" s="10" t="s">
        <v>3</v>
      </c>
      <c r="K13" s="10" t="s">
        <v>4</v>
      </c>
      <c r="L13" s="10" t="s">
        <v>3</v>
      </c>
      <c r="M13" s="10" t="s">
        <v>10</v>
      </c>
      <c r="N13" s="10" t="s">
        <v>16</v>
      </c>
      <c r="O13" s="10" t="s">
        <v>11</v>
      </c>
      <c r="P13" s="10" t="s">
        <v>12</v>
      </c>
      <c r="Q13" s="10" t="s">
        <v>13</v>
      </c>
    </row>
    <row r="14" spans="1:18" ht="120" x14ac:dyDescent="0.2">
      <c r="A14" s="11">
        <v>1</v>
      </c>
      <c r="B14" s="12" t="s">
        <v>25</v>
      </c>
      <c r="C14" s="11" t="s">
        <v>27</v>
      </c>
      <c r="D14" s="11">
        <v>100</v>
      </c>
      <c r="E14" s="13">
        <v>80</v>
      </c>
      <c r="F14" s="20">
        <f>$D14*E14</f>
        <v>8000</v>
      </c>
      <c r="G14" s="13">
        <v>80</v>
      </c>
      <c r="H14" s="20">
        <f>$D14*G14</f>
        <v>8000</v>
      </c>
      <c r="I14" s="13">
        <v>90</v>
      </c>
      <c r="J14" s="20">
        <f t="shared" ref="J14" si="0">$D14*I14</f>
        <v>9000</v>
      </c>
      <c r="K14" s="13">
        <v>75</v>
      </c>
      <c r="L14" s="20">
        <f>$D14*K14</f>
        <v>7500</v>
      </c>
      <c r="M14" s="13">
        <f>TRUNC(AVERAGE(E14,G14,I14,K14),2)</f>
        <v>81.25</v>
      </c>
      <c r="N14" s="13">
        <f>D14*M14</f>
        <v>8125</v>
      </c>
      <c r="O14" s="13">
        <f>STDEV(E14,G14,I14,K14)</f>
        <v>6.2915286960589585</v>
      </c>
      <c r="P14" s="14">
        <f>TRUNC(O14/M14*100)/100</f>
        <v>7.0000000000000007E-2</v>
      </c>
      <c r="Q14" s="15">
        <f>COUNTA(E14,G14,I14,K14)</f>
        <v>4</v>
      </c>
    </row>
    <row r="15" spans="1:18" ht="59.25" customHeight="1" x14ac:dyDescent="0.2">
      <c r="A15" s="29" t="s">
        <v>1</v>
      </c>
      <c r="B15" s="29" t="s">
        <v>18</v>
      </c>
      <c r="C15" s="29" t="s">
        <v>2</v>
      </c>
      <c r="D15" s="29" t="s">
        <v>15</v>
      </c>
      <c r="E15" s="30" t="s">
        <v>58</v>
      </c>
      <c r="F15" s="31"/>
      <c r="G15" s="30" t="s">
        <v>52</v>
      </c>
      <c r="H15" s="31"/>
      <c r="I15" s="29" t="s">
        <v>54</v>
      </c>
      <c r="J15" s="29"/>
      <c r="K15" s="29" t="s">
        <v>56</v>
      </c>
      <c r="L15" s="29"/>
      <c r="M15" s="29" t="s">
        <v>9</v>
      </c>
      <c r="N15" s="29"/>
      <c r="O15" s="29"/>
      <c r="P15" s="29"/>
      <c r="Q15" s="29"/>
    </row>
    <row r="16" spans="1:18" ht="38.25" customHeight="1" x14ac:dyDescent="0.2">
      <c r="A16" s="29"/>
      <c r="B16" s="29"/>
      <c r="C16" s="29"/>
      <c r="D16" s="29"/>
      <c r="E16" s="30" t="s">
        <v>59</v>
      </c>
      <c r="F16" s="31"/>
      <c r="G16" s="30" t="s">
        <v>53</v>
      </c>
      <c r="H16" s="31"/>
      <c r="I16" s="29" t="s">
        <v>55</v>
      </c>
      <c r="J16" s="29"/>
      <c r="K16" s="29" t="s">
        <v>57</v>
      </c>
      <c r="L16" s="29"/>
      <c r="M16" s="29" t="s">
        <v>14</v>
      </c>
      <c r="N16" s="29"/>
      <c r="O16" s="29"/>
      <c r="P16" s="29"/>
      <c r="Q16" s="29"/>
    </row>
    <row r="17" spans="1:17" ht="38.25" customHeight="1" x14ac:dyDescent="0.2">
      <c r="A17" s="29"/>
      <c r="B17" s="29"/>
      <c r="C17" s="29"/>
      <c r="D17" s="29"/>
      <c r="E17" s="27" t="s">
        <v>4</v>
      </c>
      <c r="F17" s="27" t="s">
        <v>3</v>
      </c>
      <c r="G17" s="18" t="s">
        <v>4</v>
      </c>
      <c r="H17" s="18" t="s">
        <v>3</v>
      </c>
      <c r="I17" s="18" t="s">
        <v>4</v>
      </c>
      <c r="J17" s="18" t="s">
        <v>3</v>
      </c>
      <c r="K17" s="18" t="s">
        <v>4</v>
      </c>
      <c r="L17" s="18" t="s">
        <v>3</v>
      </c>
      <c r="M17" s="18" t="s">
        <v>10</v>
      </c>
      <c r="N17" s="18" t="s">
        <v>16</v>
      </c>
      <c r="O17" s="18" t="s">
        <v>11</v>
      </c>
      <c r="P17" s="18" t="s">
        <v>12</v>
      </c>
      <c r="Q17" s="18" t="s">
        <v>13</v>
      </c>
    </row>
    <row r="18" spans="1:17" ht="135" x14ac:dyDescent="0.2">
      <c r="A18" s="11">
        <v>2</v>
      </c>
      <c r="B18" s="12" t="s">
        <v>26</v>
      </c>
      <c r="C18" s="11" t="s">
        <v>27</v>
      </c>
      <c r="D18" s="11">
        <v>70</v>
      </c>
      <c r="E18" s="13">
        <v>100</v>
      </c>
      <c r="F18" s="20">
        <f t="shared" ref="F18:F82" si="1">$D18*E18</f>
        <v>7000</v>
      </c>
      <c r="G18" s="13">
        <v>110</v>
      </c>
      <c r="H18" s="20">
        <f t="shared" ref="H18:H58" si="2">$D18*G18</f>
        <v>7700</v>
      </c>
      <c r="I18" s="13">
        <v>123.33</v>
      </c>
      <c r="J18" s="20">
        <f t="shared" ref="J18:J58" si="3">$D18*I18</f>
        <v>8633.1</v>
      </c>
      <c r="K18" s="13">
        <v>123.33</v>
      </c>
      <c r="L18" s="20">
        <f t="shared" ref="L18:L58" si="4">$D18*K18</f>
        <v>8633.1</v>
      </c>
      <c r="M18" s="13">
        <f>TRUNC(AVERAGE(E18,G18,I18,K18),2)</f>
        <v>114.16</v>
      </c>
      <c r="N18" s="13">
        <f>D18*M18</f>
        <v>7991.2</v>
      </c>
      <c r="O18" s="13">
        <f>STDEV(E18,G18,I18,K18)</f>
        <v>11.342969922673102</v>
      </c>
      <c r="P18" s="14">
        <f>TRUNC(O18/M18*100)/100</f>
        <v>0.09</v>
      </c>
      <c r="Q18" s="15">
        <f>COUNTA(E18,G18,I18,K18)</f>
        <v>4</v>
      </c>
    </row>
    <row r="19" spans="1:17" ht="56.25" customHeight="1" x14ac:dyDescent="0.2">
      <c r="A19" s="29" t="s">
        <v>1</v>
      </c>
      <c r="B19" s="29" t="s">
        <v>18</v>
      </c>
      <c r="C19" s="29" t="s">
        <v>2</v>
      </c>
      <c r="D19" s="29" t="s">
        <v>15</v>
      </c>
      <c r="E19" s="29" t="s">
        <v>60</v>
      </c>
      <c r="F19" s="29"/>
      <c r="G19" s="30" t="s">
        <v>46</v>
      </c>
      <c r="H19" s="31"/>
      <c r="I19" s="29" t="s">
        <v>48</v>
      </c>
      <c r="J19" s="29"/>
      <c r="K19" s="29"/>
      <c r="L19" s="29"/>
      <c r="M19" s="29" t="s">
        <v>9</v>
      </c>
      <c r="N19" s="29"/>
      <c r="O19" s="29"/>
      <c r="P19" s="29"/>
      <c r="Q19" s="29"/>
    </row>
    <row r="20" spans="1:17" ht="38.25" customHeight="1" x14ac:dyDescent="0.2">
      <c r="A20" s="29"/>
      <c r="B20" s="29"/>
      <c r="C20" s="29"/>
      <c r="D20" s="29"/>
      <c r="E20" s="29" t="s">
        <v>61</v>
      </c>
      <c r="F20" s="29"/>
      <c r="G20" s="30" t="s">
        <v>47</v>
      </c>
      <c r="H20" s="31"/>
      <c r="I20" s="29" t="s">
        <v>49</v>
      </c>
      <c r="J20" s="29"/>
      <c r="K20" s="29" t="s">
        <v>19</v>
      </c>
      <c r="L20" s="29"/>
      <c r="M20" s="29" t="s">
        <v>14</v>
      </c>
      <c r="N20" s="29"/>
      <c r="O20" s="29"/>
      <c r="P20" s="29"/>
      <c r="Q20" s="29"/>
    </row>
    <row r="21" spans="1:17" ht="38.25" customHeight="1" x14ac:dyDescent="0.2">
      <c r="A21" s="29"/>
      <c r="B21" s="29"/>
      <c r="C21" s="29"/>
      <c r="D21" s="29"/>
      <c r="E21" s="18" t="s">
        <v>4</v>
      </c>
      <c r="F21" s="18" t="s">
        <v>3</v>
      </c>
      <c r="G21" s="18" t="s">
        <v>4</v>
      </c>
      <c r="H21" s="18" t="s">
        <v>3</v>
      </c>
      <c r="I21" s="18" t="s">
        <v>4</v>
      </c>
      <c r="J21" s="18" t="s">
        <v>3</v>
      </c>
      <c r="K21" s="18" t="s">
        <v>4</v>
      </c>
      <c r="L21" s="18" t="s">
        <v>3</v>
      </c>
      <c r="M21" s="18" t="s">
        <v>10</v>
      </c>
      <c r="N21" s="18" t="s">
        <v>16</v>
      </c>
      <c r="O21" s="18" t="s">
        <v>11</v>
      </c>
      <c r="P21" s="18" t="s">
        <v>12</v>
      </c>
      <c r="Q21" s="18" t="s">
        <v>13</v>
      </c>
    </row>
    <row r="22" spans="1:17" ht="102" customHeight="1" x14ac:dyDescent="0.2">
      <c r="A22" s="11">
        <v>3</v>
      </c>
      <c r="B22" s="25" t="s">
        <v>28</v>
      </c>
      <c r="C22" s="11" t="s">
        <v>2</v>
      </c>
      <c r="D22" s="11">
        <v>10</v>
      </c>
      <c r="E22" s="13">
        <v>600</v>
      </c>
      <c r="F22" s="20">
        <f t="shared" si="1"/>
        <v>6000</v>
      </c>
      <c r="G22" s="13">
        <v>600</v>
      </c>
      <c r="H22" s="20">
        <f t="shared" si="2"/>
        <v>6000</v>
      </c>
      <c r="I22" s="13">
        <v>650</v>
      </c>
      <c r="J22" s="20">
        <f t="shared" si="3"/>
        <v>6500</v>
      </c>
      <c r="K22" s="13"/>
      <c r="L22" s="20">
        <f t="shared" si="4"/>
        <v>0</v>
      </c>
      <c r="M22" s="13">
        <f>TRUNC(AVERAGE(E22,G22,I22,K22),2)</f>
        <v>616.66</v>
      </c>
      <c r="N22" s="13">
        <f t="shared" ref="N22:N58" si="5">D22*M22</f>
        <v>6166.5999999999995</v>
      </c>
      <c r="O22" s="13">
        <f t="shared" ref="O22:O58" si="6">STDEV(E22,G22,I22,K22)</f>
        <v>28.867513459481287</v>
      </c>
      <c r="P22" s="14">
        <f t="shared" ref="P22:P58" si="7">TRUNC(O22/M22*100)/100</f>
        <v>0.04</v>
      </c>
      <c r="Q22" s="15">
        <f t="shared" ref="Q22:Q58" si="8">COUNTA(E22,G22,I22,K22)</f>
        <v>3</v>
      </c>
    </row>
    <row r="23" spans="1:17" ht="57.75" customHeight="1" x14ac:dyDescent="0.2">
      <c r="A23" s="29" t="s">
        <v>1</v>
      </c>
      <c r="B23" s="29" t="s">
        <v>18</v>
      </c>
      <c r="C23" s="29" t="s">
        <v>2</v>
      </c>
      <c r="D23" s="29" t="s">
        <v>15</v>
      </c>
      <c r="E23" s="29" t="s">
        <v>62</v>
      </c>
      <c r="F23" s="29"/>
      <c r="G23" s="29" t="s">
        <v>64</v>
      </c>
      <c r="H23" s="29"/>
      <c r="I23" s="30" t="s">
        <v>66</v>
      </c>
      <c r="J23" s="31"/>
      <c r="K23" s="29" t="s">
        <v>68</v>
      </c>
      <c r="L23" s="29"/>
      <c r="M23" s="29" t="s">
        <v>9</v>
      </c>
      <c r="N23" s="29"/>
      <c r="O23" s="29"/>
      <c r="P23" s="29"/>
      <c r="Q23" s="29"/>
    </row>
    <row r="24" spans="1:17" ht="30.75" customHeight="1" x14ac:dyDescent="0.2">
      <c r="A24" s="29"/>
      <c r="B24" s="29"/>
      <c r="C24" s="29"/>
      <c r="D24" s="29"/>
      <c r="E24" s="29" t="s">
        <v>63</v>
      </c>
      <c r="F24" s="29"/>
      <c r="G24" s="29" t="s">
        <v>65</v>
      </c>
      <c r="H24" s="29"/>
      <c r="I24" s="29" t="s">
        <v>67</v>
      </c>
      <c r="J24" s="29"/>
      <c r="K24" s="29" t="s">
        <v>69</v>
      </c>
      <c r="L24" s="29"/>
      <c r="M24" s="29" t="s">
        <v>14</v>
      </c>
      <c r="N24" s="29"/>
      <c r="O24" s="29"/>
      <c r="P24" s="29"/>
      <c r="Q24" s="29"/>
    </row>
    <row r="25" spans="1:17" ht="30" x14ac:dyDescent="0.2">
      <c r="A25" s="29"/>
      <c r="B25" s="29"/>
      <c r="C25" s="29"/>
      <c r="D25" s="29"/>
      <c r="E25" s="16" t="s">
        <v>4</v>
      </c>
      <c r="F25" s="16" t="s">
        <v>3</v>
      </c>
      <c r="G25" s="16" t="s">
        <v>4</v>
      </c>
      <c r="H25" s="16" t="s">
        <v>3</v>
      </c>
      <c r="I25" s="16" t="s">
        <v>4</v>
      </c>
      <c r="J25" s="16" t="s">
        <v>3</v>
      </c>
      <c r="K25" s="16" t="s">
        <v>4</v>
      </c>
      <c r="L25" s="16" t="s">
        <v>3</v>
      </c>
      <c r="M25" s="16" t="s">
        <v>10</v>
      </c>
      <c r="N25" s="16" t="s">
        <v>16</v>
      </c>
      <c r="O25" s="16" t="s">
        <v>11</v>
      </c>
      <c r="P25" s="16" t="s">
        <v>12</v>
      </c>
      <c r="Q25" s="16" t="s">
        <v>13</v>
      </c>
    </row>
    <row r="26" spans="1:17" ht="97.5" customHeight="1" x14ac:dyDescent="0.2">
      <c r="A26" s="11">
        <v>4</v>
      </c>
      <c r="B26" s="25" t="s">
        <v>29</v>
      </c>
      <c r="C26" s="11" t="s">
        <v>2</v>
      </c>
      <c r="D26" s="11">
        <v>10</v>
      </c>
      <c r="E26" s="13">
        <v>710</v>
      </c>
      <c r="F26" s="20">
        <f t="shared" si="1"/>
        <v>7100</v>
      </c>
      <c r="G26" s="13">
        <v>722.5</v>
      </c>
      <c r="H26" s="20">
        <f t="shared" si="2"/>
        <v>7225</v>
      </c>
      <c r="I26" s="13">
        <v>722.5</v>
      </c>
      <c r="J26" s="20">
        <f t="shared" si="3"/>
        <v>7225</v>
      </c>
      <c r="K26" s="13">
        <v>722.5</v>
      </c>
      <c r="L26" s="20">
        <f t="shared" si="4"/>
        <v>7225</v>
      </c>
      <c r="M26" s="13">
        <f>TRUNC(AVERAGE(E26,G26,I26,K26),2)</f>
        <v>719.37</v>
      </c>
      <c r="N26" s="13">
        <f t="shared" si="5"/>
        <v>7193.7</v>
      </c>
      <c r="O26" s="13">
        <f t="shared" si="6"/>
        <v>6.25</v>
      </c>
      <c r="P26" s="14">
        <f t="shared" si="7"/>
        <v>0</v>
      </c>
      <c r="Q26" s="15">
        <f t="shared" si="8"/>
        <v>4</v>
      </c>
    </row>
    <row r="27" spans="1:17" ht="51" customHeight="1" x14ac:dyDescent="0.2">
      <c r="A27" s="29" t="s">
        <v>1</v>
      </c>
      <c r="B27" s="29" t="s">
        <v>18</v>
      </c>
      <c r="C27" s="29" t="s">
        <v>2</v>
      </c>
      <c r="D27" s="29" t="s">
        <v>15</v>
      </c>
      <c r="E27" s="29" t="s">
        <v>70</v>
      </c>
      <c r="F27" s="29"/>
      <c r="G27" s="29" t="s">
        <v>72</v>
      </c>
      <c r="H27" s="29"/>
      <c r="I27" s="29" t="s">
        <v>74</v>
      </c>
      <c r="J27" s="29"/>
      <c r="K27" s="29"/>
      <c r="L27" s="29"/>
      <c r="M27" s="29" t="s">
        <v>9</v>
      </c>
      <c r="N27" s="29"/>
      <c r="O27" s="29"/>
      <c r="P27" s="29"/>
      <c r="Q27" s="29"/>
    </row>
    <row r="28" spans="1:17" ht="37.5" customHeight="1" x14ac:dyDescent="0.2">
      <c r="A28" s="29"/>
      <c r="B28" s="29"/>
      <c r="C28" s="29"/>
      <c r="D28" s="29"/>
      <c r="E28" s="29" t="s">
        <v>71</v>
      </c>
      <c r="F28" s="29"/>
      <c r="G28" s="29" t="s">
        <v>73</v>
      </c>
      <c r="H28" s="29"/>
      <c r="I28" s="29" t="s">
        <v>75</v>
      </c>
      <c r="J28" s="29"/>
      <c r="K28" s="29" t="s">
        <v>20</v>
      </c>
      <c r="L28" s="29"/>
      <c r="M28" s="29" t="s">
        <v>14</v>
      </c>
      <c r="N28" s="29"/>
      <c r="O28" s="29"/>
      <c r="P28" s="29"/>
      <c r="Q28" s="29"/>
    </row>
    <row r="29" spans="1:17" ht="37.5" customHeight="1" x14ac:dyDescent="0.2">
      <c r="A29" s="29"/>
      <c r="B29" s="29"/>
      <c r="C29" s="29"/>
      <c r="D29" s="29"/>
      <c r="E29" s="18" t="s">
        <v>4</v>
      </c>
      <c r="F29" s="18" t="s">
        <v>3</v>
      </c>
      <c r="G29" s="18" t="s">
        <v>4</v>
      </c>
      <c r="H29" s="18" t="s">
        <v>3</v>
      </c>
      <c r="I29" s="18" t="s">
        <v>4</v>
      </c>
      <c r="J29" s="18" t="s">
        <v>3</v>
      </c>
      <c r="K29" s="18" t="s">
        <v>4</v>
      </c>
      <c r="L29" s="18" t="s">
        <v>3</v>
      </c>
      <c r="M29" s="18" t="s">
        <v>10</v>
      </c>
      <c r="N29" s="18" t="s">
        <v>16</v>
      </c>
      <c r="O29" s="18" t="s">
        <v>11</v>
      </c>
      <c r="P29" s="18" t="s">
        <v>12</v>
      </c>
      <c r="Q29" s="18" t="s">
        <v>13</v>
      </c>
    </row>
    <row r="30" spans="1:17" ht="130.5" customHeight="1" x14ac:dyDescent="0.2">
      <c r="A30" s="11">
        <v>5</v>
      </c>
      <c r="B30" s="12" t="s">
        <v>30</v>
      </c>
      <c r="C30" s="11" t="s">
        <v>2</v>
      </c>
      <c r="D30" s="26">
        <v>2000</v>
      </c>
      <c r="E30" s="13">
        <v>1</v>
      </c>
      <c r="F30" s="20">
        <f t="shared" si="1"/>
        <v>2000</v>
      </c>
      <c r="G30" s="13">
        <v>1.5</v>
      </c>
      <c r="H30" s="20">
        <f t="shared" si="2"/>
        <v>3000</v>
      </c>
      <c r="I30" s="13">
        <v>1.5</v>
      </c>
      <c r="J30" s="20">
        <f t="shared" si="3"/>
        <v>3000</v>
      </c>
      <c r="K30" s="13"/>
      <c r="L30" s="20">
        <f t="shared" si="4"/>
        <v>0</v>
      </c>
      <c r="M30" s="13">
        <f>TRUNC(AVERAGE(E30,G30,I30,K30),2)</f>
        <v>1.33</v>
      </c>
      <c r="N30" s="13">
        <f t="shared" si="5"/>
        <v>2660</v>
      </c>
      <c r="O30" s="13">
        <f t="shared" si="6"/>
        <v>0.28867513459481314</v>
      </c>
      <c r="P30" s="14">
        <f t="shared" si="7"/>
        <v>0.21</v>
      </c>
      <c r="Q30" s="15">
        <f t="shared" si="8"/>
        <v>3</v>
      </c>
    </row>
    <row r="31" spans="1:17" ht="67.5" customHeight="1" x14ac:dyDescent="0.2">
      <c r="A31" s="29" t="s">
        <v>1</v>
      </c>
      <c r="B31" s="29" t="s">
        <v>18</v>
      </c>
      <c r="C31" s="29" t="s">
        <v>2</v>
      </c>
      <c r="D31" s="29" t="s">
        <v>15</v>
      </c>
      <c r="E31" s="29" t="s">
        <v>76</v>
      </c>
      <c r="F31" s="29"/>
      <c r="G31" s="29" t="s">
        <v>78</v>
      </c>
      <c r="H31" s="29"/>
      <c r="I31" s="29" t="s">
        <v>80</v>
      </c>
      <c r="J31" s="29"/>
      <c r="K31" s="29" t="s">
        <v>82</v>
      </c>
      <c r="L31" s="29"/>
      <c r="M31" s="29" t="s">
        <v>9</v>
      </c>
      <c r="N31" s="29"/>
      <c r="O31" s="29"/>
      <c r="P31" s="29"/>
      <c r="Q31" s="29"/>
    </row>
    <row r="32" spans="1:17" ht="37.5" customHeight="1" x14ac:dyDescent="0.2">
      <c r="A32" s="29"/>
      <c r="B32" s="29"/>
      <c r="C32" s="29"/>
      <c r="D32" s="29"/>
      <c r="E32" s="29" t="s">
        <v>77</v>
      </c>
      <c r="F32" s="29"/>
      <c r="G32" s="29" t="s">
        <v>79</v>
      </c>
      <c r="H32" s="29"/>
      <c r="I32" s="29" t="s">
        <v>81</v>
      </c>
      <c r="J32" s="29"/>
      <c r="K32" s="29" t="s">
        <v>83</v>
      </c>
      <c r="L32" s="29"/>
      <c r="M32" s="29" t="s">
        <v>14</v>
      </c>
      <c r="N32" s="29"/>
      <c r="O32" s="29"/>
      <c r="P32" s="29"/>
      <c r="Q32" s="29"/>
    </row>
    <row r="33" spans="1:17" ht="37.5" customHeight="1" x14ac:dyDescent="0.2">
      <c r="A33" s="29"/>
      <c r="B33" s="29"/>
      <c r="C33" s="29"/>
      <c r="D33" s="29"/>
      <c r="E33" s="18" t="s">
        <v>4</v>
      </c>
      <c r="F33" s="18" t="s">
        <v>3</v>
      </c>
      <c r="G33" s="18" t="s">
        <v>4</v>
      </c>
      <c r="H33" s="18" t="s">
        <v>3</v>
      </c>
      <c r="I33" s="18" t="s">
        <v>4</v>
      </c>
      <c r="J33" s="18" t="s">
        <v>3</v>
      </c>
      <c r="K33" s="18" t="s">
        <v>4</v>
      </c>
      <c r="L33" s="18" t="s">
        <v>3</v>
      </c>
      <c r="M33" s="18" t="s">
        <v>10</v>
      </c>
      <c r="N33" s="18" t="s">
        <v>16</v>
      </c>
      <c r="O33" s="18" t="s">
        <v>11</v>
      </c>
      <c r="P33" s="18" t="s">
        <v>12</v>
      </c>
      <c r="Q33" s="18" t="s">
        <v>13</v>
      </c>
    </row>
    <row r="34" spans="1:17" ht="133.5" customHeight="1" x14ac:dyDescent="0.2">
      <c r="A34" s="11">
        <v>6</v>
      </c>
      <c r="B34" s="24" t="s">
        <v>31</v>
      </c>
      <c r="C34" s="11" t="s">
        <v>2</v>
      </c>
      <c r="D34" s="26">
        <v>2000</v>
      </c>
      <c r="E34" s="13">
        <v>2</v>
      </c>
      <c r="F34" s="20">
        <f t="shared" si="1"/>
        <v>4000</v>
      </c>
      <c r="G34" s="13">
        <v>2</v>
      </c>
      <c r="H34" s="20">
        <f t="shared" si="2"/>
        <v>4000</v>
      </c>
      <c r="I34" s="13">
        <v>3</v>
      </c>
      <c r="J34" s="20">
        <f t="shared" si="3"/>
        <v>6000</v>
      </c>
      <c r="K34" s="13">
        <v>3</v>
      </c>
      <c r="L34" s="20">
        <f t="shared" si="4"/>
        <v>6000</v>
      </c>
      <c r="M34" s="13">
        <f>TRUNC(AVERAGE(E34,G34,I34,K34),2)</f>
        <v>2.5</v>
      </c>
      <c r="N34" s="13">
        <f t="shared" si="5"/>
        <v>5000</v>
      </c>
      <c r="O34" s="13">
        <f t="shared" si="6"/>
        <v>0.57735026918962573</v>
      </c>
      <c r="P34" s="14">
        <f t="shared" si="7"/>
        <v>0.23</v>
      </c>
      <c r="Q34" s="15">
        <f t="shared" si="8"/>
        <v>4</v>
      </c>
    </row>
    <row r="35" spans="1:17" ht="50.25" customHeight="1" x14ac:dyDescent="0.2">
      <c r="A35" s="29" t="s">
        <v>1</v>
      </c>
      <c r="B35" s="29" t="s">
        <v>18</v>
      </c>
      <c r="C35" s="29" t="s">
        <v>2</v>
      </c>
      <c r="D35" s="29" t="s">
        <v>15</v>
      </c>
      <c r="E35" s="30" t="s">
        <v>106</v>
      </c>
      <c r="F35" s="31"/>
      <c r="G35" s="30" t="s">
        <v>46</v>
      </c>
      <c r="H35" s="31"/>
      <c r="I35" s="29" t="s">
        <v>48</v>
      </c>
      <c r="J35" s="29"/>
      <c r="K35" s="30" t="s">
        <v>104</v>
      </c>
      <c r="L35" s="31"/>
      <c r="M35" s="29" t="s">
        <v>9</v>
      </c>
      <c r="N35" s="29"/>
      <c r="O35" s="29"/>
      <c r="P35" s="29"/>
      <c r="Q35" s="29"/>
    </row>
    <row r="36" spans="1:17" ht="37.5" customHeight="1" x14ac:dyDescent="0.2">
      <c r="A36" s="29"/>
      <c r="B36" s="29"/>
      <c r="C36" s="29"/>
      <c r="D36" s="29"/>
      <c r="E36" s="30" t="s">
        <v>107</v>
      </c>
      <c r="F36" s="31"/>
      <c r="G36" s="30" t="s">
        <v>47</v>
      </c>
      <c r="H36" s="31"/>
      <c r="I36" s="29" t="s">
        <v>49</v>
      </c>
      <c r="J36" s="29"/>
      <c r="K36" s="30" t="s">
        <v>105</v>
      </c>
      <c r="L36" s="31"/>
      <c r="M36" s="29" t="s">
        <v>14</v>
      </c>
      <c r="N36" s="29"/>
      <c r="O36" s="29"/>
      <c r="P36" s="29"/>
      <c r="Q36" s="29"/>
    </row>
    <row r="37" spans="1:17" ht="37.5" customHeight="1" x14ac:dyDescent="0.2">
      <c r="A37" s="29"/>
      <c r="B37" s="29"/>
      <c r="C37" s="29"/>
      <c r="D37" s="29"/>
      <c r="E37" s="18" t="s">
        <v>4</v>
      </c>
      <c r="F37" s="18" t="s">
        <v>3</v>
      </c>
      <c r="G37" s="18" t="s">
        <v>4</v>
      </c>
      <c r="H37" s="18" t="s">
        <v>3</v>
      </c>
      <c r="I37" s="18" t="s">
        <v>4</v>
      </c>
      <c r="J37" s="18" t="s">
        <v>3</v>
      </c>
      <c r="K37" s="18" t="s">
        <v>4</v>
      </c>
      <c r="L37" s="18" t="s">
        <v>3</v>
      </c>
      <c r="M37" s="18" t="s">
        <v>10</v>
      </c>
      <c r="N37" s="18" t="s">
        <v>16</v>
      </c>
      <c r="O37" s="18" t="s">
        <v>11</v>
      </c>
      <c r="P37" s="18" t="s">
        <v>12</v>
      </c>
      <c r="Q37" s="18" t="s">
        <v>13</v>
      </c>
    </row>
    <row r="38" spans="1:17" ht="93.75" customHeight="1" x14ac:dyDescent="0.2">
      <c r="A38" s="11">
        <v>7</v>
      </c>
      <c r="B38" s="12" t="s">
        <v>32</v>
      </c>
      <c r="C38" s="11" t="s">
        <v>2</v>
      </c>
      <c r="D38" s="11">
        <v>10</v>
      </c>
      <c r="E38" s="44">
        <v>680</v>
      </c>
      <c r="F38" s="20">
        <f t="shared" si="1"/>
        <v>6800</v>
      </c>
      <c r="G38" s="13">
        <v>600</v>
      </c>
      <c r="H38" s="20">
        <f t="shared" si="2"/>
        <v>6000</v>
      </c>
      <c r="I38" s="13">
        <v>650</v>
      </c>
      <c r="J38" s="20">
        <f t="shared" si="3"/>
        <v>6500</v>
      </c>
      <c r="K38" s="13">
        <v>680</v>
      </c>
      <c r="L38" s="20">
        <f t="shared" si="4"/>
        <v>6800</v>
      </c>
      <c r="M38" s="13">
        <f>TRUNC(AVERAGE(E38,G38,I38,K38),2)</f>
        <v>652.5</v>
      </c>
      <c r="N38" s="13">
        <f t="shared" si="5"/>
        <v>6525</v>
      </c>
      <c r="O38" s="13">
        <f t="shared" si="6"/>
        <v>37.749172176353746</v>
      </c>
      <c r="P38" s="14">
        <f t="shared" si="7"/>
        <v>0.05</v>
      </c>
      <c r="Q38" s="15">
        <f t="shared" si="8"/>
        <v>4</v>
      </c>
    </row>
    <row r="39" spans="1:17" ht="51.75" customHeight="1" x14ac:dyDescent="0.2">
      <c r="A39" s="29" t="s">
        <v>1</v>
      </c>
      <c r="B39" s="29" t="s">
        <v>18</v>
      </c>
      <c r="C39" s="29" t="s">
        <v>2</v>
      </c>
      <c r="D39" s="29" t="s">
        <v>15</v>
      </c>
      <c r="E39" s="30" t="s">
        <v>44</v>
      </c>
      <c r="F39" s="31"/>
      <c r="G39" s="30" t="s">
        <v>46</v>
      </c>
      <c r="H39" s="31"/>
      <c r="I39" s="29" t="s">
        <v>48</v>
      </c>
      <c r="J39" s="29"/>
      <c r="K39" s="29"/>
      <c r="L39" s="29"/>
      <c r="M39" s="29" t="s">
        <v>9</v>
      </c>
      <c r="N39" s="29"/>
      <c r="O39" s="29"/>
      <c r="P39" s="29"/>
      <c r="Q39" s="29"/>
    </row>
    <row r="40" spans="1:17" ht="37.5" customHeight="1" x14ac:dyDescent="0.2">
      <c r="A40" s="29"/>
      <c r="B40" s="29"/>
      <c r="C40" s="29"/>
      <c r="D40" s="29"/>
      <c r="E40" s="30" t="s">
        <v>45</v>
      </c>
      <c r="F40" s="31"/>
      <c r="G40" s="30" t="s">
        <v>47</v>
      </c>
      <c r="H40" s="31"/>
      <c r="I40" s="29" t="s">
        <v>49</v>
      </c>
      <c r="J40" s="29"/>
      <c r="K40" s="29" t="s">
        <v>21</v>
      </c>
      <c r="L40" s="29"/>
      <c r="M40" s="29" t="s">
        <v>14</v>
      </c>
      <c r="N40" s="29"/>
      <c r="O40" s="29"/>
      <c r="P40" s="29"/>
      <c r="Q40" s="29"/>
    </row>
    <row r="41" spans="1:17" ht="37.5" customHeight="1" x14ac:dyDescent="0.2">
      <c r="A41" s="29"/>
      <c r="B41" s="29"/>
      <c r="C41" s="29"/>
      <c r="D41" s="29"/>
      <c r="E41" s="18" t="s">
        <v>4</v>
      </c>
      <c r="F41" s="18" t="s">
        <v>3</v>
      </c>
      <c r="G41" s="18" t="s">
        <v>4</v>
      </c>
      <c r="H41" s="18" t="s">
        <v>3</v>
      </c>
      <c r="I41" s="18" t="s">
        <v>4</v>
      </c>
      <c r="J41" s="18" t="s">
        <v>3</v>
      </c>
      <c r="K41" s="18" t="s">
        <v>4</v>
      </c>
      <c r="L41" s="18" t="s">
        <v>3</v>
      </c>
      <c r="M41" s="18" t="s">
        <v>10</v>
      </c>
      <c r="N41" s="18" t="s">
        <v>16</v>
      </c>
      <c r="O41" s="18" t="s">
        <v>11</v>
      </c>
      <c r="P41" s="18" t="s">
        <v>12</v>
      </c>
      <c r="Q41" s="18" t="s">
        <v>13</v>
      </c>
    </row>
    <row r="42" spans="1:17" ht="80.25" customHeight="1" x14ac:dyDescent="0.2">
      <c r="A42" s="11">
        <v>8</v>
      </c>
      <c r="B42" s="12" t="s">
        <v>33</v>
      </c>
      <c r="C42" s="11" t="s">
        <v>2</v>
      </c>
      <c r="D42" s="11">
        <v>30</v>
      </c>
      <c r="E42" s="13">
        <v>300</v>
      </c>
      <c r="F42" s="20">
        <f t="shared" si="1"/>
        <v>9000</v>
      </c>
      <c r="G42" s="13">
        <v>465</v>
      </c>
      <c r="H42" s="20">
        <f t="shared" si="2"/>
        <v>13950</v>
      </c>
      <c r="I42" s="13">
        <v>480</v>
      </c>
      <c r="J42" s="20">
        <f t="shared" si="3"/>
        <v>14400</v>
      </c>
      <c r="K42" s="13"/>
      <c r="L42" s="20">
        <f t="shared" si="4"/>
        <v>0</v>
      </c>
      <c r="M42" s="13">
        <f>TRUNC(AVERAGE(E42,G42,I42,K42),2)</f>
        <v>415</v>
      </c>
      <c r="N42" s="13">
        <f t="shared" si="5"/>
        <v>12450</v>
      </c>
      <c r="O42" s="13">
        <f t="shared" si="6"/>
        <v>99.874921777190892</v>
      </c>
      <c r="P42" s="14">
        <f t="shared" si="7"/>
        <v>0.24</v>
      </c>
      <c r="Q42" s="15">
        <f t="shared" si="8"/>
        <v>3</v>
      </c>
    </row>
    <row r="43" spans="1:17" ht="52.5" customHeight="1" x14ac:dyDescent="0.2">
      <c r="A43" s="29" t="s">
        <v>1</v>
      </c>
      <c r="B43" s="29" t="s">
        <v>18</v>
      </c>
      <c r="C43" s="29" t="s">
        <v>2</v>
      </c>
      <c r="D43" s="29" t="s">
        <v>15</v>
      </c>
      <c r="E43" s="30" t="s">
        <v>96</v>
      </c>
      <c r="F43" s="31"/>
      <c r="G43" s="30" t="s">
        <v>97</v>
      </c>
      <c r="H43" s="31"/>
      <c r="I43" s="29" t="s">
        <v>98</v>
      </c>
      <c r="J43" s="29"/>
      <c r="K43" s="29" t="s">
        <v>99</v>
      </c>
      <c r="L43" s="29"/>
      <c r="M43" s="29" t="s">
        <v>9</v>
      </c>
      <c r="N43" s="29"/>
      <c r="O43" s="29"/>
      <c r="P43" s="29"/>
      <c r="Q43" s="29"/>
    </row>
    <row r="44" spans="1:17" ht="37.5" customHeight="1" x14ac:dyDescent="0.2">
      <c r="A44" s="29"/>
      <c r="B44" s="29"/>
      <c r="C44" s="29"/>
      <c r="D44" s="29"/>
      <c r="E44" s="30" t="s">
        <v>100</v>
      </c>
      <c r="F44" s="31"/>
      <c r="G44" s="30" t="s">
        <v>101</v>
      </c>
      <c r="H44" s="31"/>
      <c r="I44" s="29" t="s">
        <v>102</v>
      </c>
      <c r="J44" s="29"/>
      <c r="K44" s="29" t="s">
        <v>103</v>
      </c>
      <c r="L44" s="29"/>
      <c r="M44" s="29" t="s">
        <v>14</v>
      </c>
      <c r="N44" s="29"/>
      <c r="O44" s="29"/>
      <c r="P44" s="29"/>
      <c r="Q44" s="29"/>
    </row>
    <row r="45" spans="1:17" ht="37.5" customHeight="1" x14ac:dyDescent="0.2">
      <c r="A45" s="29"/>
      <c r="B45" s="29"/>
      <c r="C45" s="29"/>
      <c r="D45" s="29"/>
      <c r="E45" s="18" t="s">
        <v>4</v>
      </c>
      <c r="F45" s="18" t="s">
        <v>3</v>
      </c>
      <c r="G45" s="18" t="s">
        <v>4</v>
      </c>
      <c r="H45" s="18" t="s">
        <v>3</v>
      </c>
      <c r="I45" s="18" t="s">
        <v>4</v>
      </c>
      <c r="J45" s="18" t="s">
        <v>3</v>
      </c>
      <c r="K45" s="18" t="s">
        <v>4</v>
      </c>
      <c r="L45" s="18" t="s">
        <v>3</v>
      </c>
      <c r="M45" s="18" t="s">
        <v>10</v>
      </c>
      <c r="N45" s="18" t="s">
        <v>16</v>
      </c>
      <c r="O45" s="18" t="s">
        <v>11</v>
      </c>
      <c r="P45" s="18" t="s">
        <v>12</v>
      </c>
      <c r="Q45" s="18" t="s">
        <v>13</v>
      </c>
    </row>
    <row r="46" spans="1:17" ht="70.5" customHeight="1" x14ac:dyDescent="0.2">
      <c r="A46" s="11">
        <v>9</v>
      </c>
      <c r="B46" s="12" t="s">
        <v>34</v>
      </c>
      <c r="C46" s="11" t="s">
        <v>2</v>
      </c>
      <c r="D46" s="11">
        <v>30</v>
      </c>
      <c r="E46" s="13">
        <v>30</v>
      </c>
      <c r="F46" s="20">
        <f t="shared" si="1"/>
        <v>900</v>
      </c>
      <c r="G46" s="13">
        <v>30</v>
      </c>
      <c r="H46" s="20">
        <f t="shared" si="2"/>
        <v>900</v>
      </c>
      <c r="I46" s="13">
        <v>30.37</v>
      </c>
      <c r="J46" s="20">
        <f t="shared" si="3"/>
        <v>911.1</v>
      </c>
      <c r="K46" s="13">
        <v>32.33</v>
      </c>
      <c r="L46" s="20">
        <f t="shared" si="4"/>
        <v>969.9</v>
      </c>
      <c r="M46" s="13">
        <f>TRUNC(AVERAGE(E46,G46,I46,K46),2)</f>
        <v>30.67</v>
      </c>
      <c r="N46" s="13">
        <f t="shared" si="5"/>
        <v>920.1</v>
      </c>
      <c r="O46" s="13">
        <f t="shared" si="6"/>
        <v>1.1170347652005574</v>
      </c>
      <c r="P46" s="14">
        <f t="shared" si="7"/>
        <v>0.03</v>
      </c>
      <c r="Q46" s="15">
        <f t="shared" si="8"/>
        <v>4</v>
      </c>
    </row>
    <row r="47" spans="1:17" ht="51.75" customHeight="1" x14ac:dyDescent="0.2">
      <c r="A47" s="29" t="s">
        <v>1</v>
      </c>
      <c r="B47" s="29" t="s">
        <v>18</v>
      </c>
      <c r="C47" s="29" t="s">
        <v>2</v>
      </c>
      <c r="D47" s="29" t="s">
        <v>15</v>
      </c>
      <c r="E47" s="30" t="s">
        <v>44</v>
      </c>
      <c r="F47" s="31"/>
      <c r="G47" s="30" t="s">
        <v>46</v>
      </c>
      <c r="H47" s="31"/>
      <c r="I47" s="29" t="s">
        <v>48</v>
      </c>
      <c r="J47" s="29"/>
      <c r="K47" s="30" t="s">
        <v>108</v>
      </c>
      <c r="L47" s="31"/>
      <c r="M47" s="29" t="s">
        <v>9</v>
      </c>
      <c r="N47" s="29"/>
      <c r="O47" s="29"/>
      <c r="P47" s="29"/>
      <c r="Q47" s="29"/>
    </row>
    <row r="48" spans="1:17" ht="37.5" customHeight="1" x14ac:dyDescent="0.2">
      <c r="A48" s="29"/>
      <c r="B48" s="29"/>
      <c r="C48" s="29"/>
      <c r="D48" s="29"/>
      <c r="E48" s="30" t="s">
        <v>45</v>
      </c>
      <c r="F48" s="31"/>
      <c r="G48" s="30" t="s">
        <v>47</v>
      </c>
      <c r="H48" s="31"/>
      <c r="I48" s="29" t="s">
        <v>49</v>
      </c>
      <c r="J48" s="29"/>
      <c r="K48" s="30" t="s">
        <v>109</v>
      </c>
      <c r="L48" s="31"/>
      <c r="M48" s="29" t="s">
        <v>14</v>
      </c>
      <c r="N48" s="29"/>
      <c r="O48" s="29"/>
      <c r="P48" s="29"/>
      <c r="Q48" s="29"/>
    </row>
    <row r="49" spans="1:17" ht="37.5" customHeight="1" x14ac:dyDescent="0.2">
      <c r="A49" s="29"/>
      <c r="B49" s="29"/>
      <c r="C49" s="29"/>
      <c r="D49" s="29"/>
      <c r="E49" s="16" t="s">
        <v>4</v>
      </c>
      <c r="F49" s="16" t="s">
        <v>3</v>
      </c>
      <c r="G49" s="16" t="s">
        <v>4</v>
      </c>
      <c r="H49" s="16" t="s">
        <v>3</v>
      </c>
      <c r="I49" s="16" t="s">
        <v>4</v>
      </c>
      <c r="J49" s="16" t="s">
        <v>3</v>
      </c>
      <c r="K49" s="16" t="s">
        <v>4</v>
      </c>
      <c r="L49" s="16" t="s">
        <v>3</v>
      </c>
      <c r="M49" s="16" t="s">
        <v>10</v>
      </c>
      <c r="N49" s="16" t="s">
        <v>16</v>
      </c>
      <c r="O49" s="16" t="s">
        <v>11</v>
      </c>
      <c r="P49" s="16" t="s">
        <v>12</v>
      </c>
      <c r="Q49" s="16" t="s">
        <v>13</v>
      </c>
    </row>
    <row r="50" spans="1:17" ht="84" customHeight="1" x14ac:dyDescent="0.2">
      <c r="A50" s="11">
        <v>10</v>
      </c>
      <c r="B50" s="12" t="s">
        <v>35</v>
      </c>
      <c r="C50" s="11" t="s">
        <v>2</v>
      </c>
      <c r="D50" s="11">
        <v>30</v>
      </c>
      <c r="E50" s="13">
        <v>30</v>
      </c>
      <c r="F50" s="20">
        <f t="shared" si="1"/>
        <v>900</v>
      </c>
      <c r="G50" s="13">
        <v>35</v>
      </c>
      <c r="H50" s="20">
        <f t="shared" si="2"/>
        <v>1050</v>
      </c>
      <c r="I50" s="13">
        <v>35</v>
      </c>
      <c r="J50" s="20">
        <f t="shared" si="3"/>
        <v>1050</v>
      </c>
      <c r="K50" s="13">
        <v>31.05</v>
      </c>
      <c r="L50" s="20">
        <f t="shared" si="4"/>
        <v>931.5</v>
      </c>
      <c r="M50" s="13">
        <f>TRUNC(AVERAGE(E50,G50,I50,K50),2)</f>
        <v>32.76</v>
      </c>
      <c r="N50" s="13">
        <f t="shared" si="5"/>
        <v>982.8</v>
      </c>
      <c r="O50" s="13">
        <f t="shared" si="6"/>
        <v>2.6189613081016172</v>
      </c>
      <c r="P50" s="14">
        <f t="shared" si="7"/>
        <v>7.0000000000000007E-2</v>
      </c>
      <c r="Q50" s="15">
        <f t="shared" si="8"/>
        <v>4</v>
      </c>
    </row>
    <row r="51" spans="1:17" s="21" customFormat="1" ht="59.25" customHeight="1" x14ac:dyDescent="0.2">
      <c r="A51" s="29" t="s">
        <v>1</v>
      </c>
      <c r="B51" s="29" t="s">
        <v>18</v>
      </c>
      <c r="C51" s="29" t="s">
        <v>2</v>
      </c>
      <c r="D51" s="29" t="s">
        <v>15</v>
      </c>
      <c r="E51" s="30" t="s">
        <v>110</v>
      </c>
      <c r="F51" s="31"/>
      <c r="G51" s="30" t="s">
        <v>46</v>
      </c>
      <c r="H51" s="31"/>
      <c r="I51" s="30" t="s">
        <v>48</v>
      </c>
      <c r="J51" s="31"/>
      <c r="K51" s="30" t="s">
        <v>112</v>
      </c>
      <c r="L51" s="31"/>
      <c r="M51" s="29" t="s">
        <v>9</v>
      </c>
      <c r="N51" s="29"/>
      <c r="O51" s="29"/>
      <c r="P51" s="29"/>
      <c r="Q51" s="29"/>
    </row>
    <row r="52" spans="1:17" s="21" customFormat="1" ht="59.25" customHeight="1" x14ac:dyDescent="0.2">
      <c r="A52" s="29"/>
      <c r="B52" s="29"/>
      <c r="C52" s="29"/>
      <c r="D52" s="29"/>
      <c r="E52" s="30" t="s">
        <v>111</v>
      </c>
      <c r="F52" s="31"/>
      <c r="G52" s="30" t="s">
        <v>47</v>
      </c>
      <c r="H52" s="31"/>
      <c r="I52" s="29" t="s">
        <v>49</v>
      </c>
      <c r="J52" s="29"/>
      <c r="K52" s="29" t="s">
        <v>113</v>
      </c>
      <c r="L52" s="29"/>
      <c r="M52" s="29" t="s">
        <v>14</v>
      </c>
      <c r="N52" s="29"/>
      <c r="O52" s="29"/>
      <c r="P52" s="29"/>
      <c r="Q52" s="29"/>
    </row>
    <row r="53" spans="1:17" s="21" customFormat="1" ht="59.25" customHeight="1" x14ac:dyDescent="0.2">
      <c r="A53" s="29"/>
      <c r="B53" s="29"/>
      <c r="C53" s="29"/>
      <c r="D53" s="29"/>
      <c r="E53" s="22" t="s">
        <v>4</v>
      </c>
      <c r="F53" s="22" t="s">
        <v>3</v>
      </c>
      <c r="G53" s="22" t="s">
        <v>4</v>
      </c>
      <c r="H53" s="22" t="s">
        <v>3</v>
      </c>
      <c r="I53" s="22" t="s">
        <v>4</v>
      </c>
      <c r="J53" s="22" t="s">
        <v>3</v>
      </c>
      <c r="K53" s="22" t="s">
        <v>4</v>
      </c>
      <c r="L53" s="22" t="s">
        <v>3</v>
      </c>
      <c r="M53" s="22" t="s">
        <v>10</v>
      </c>
      <c r="N53" s="22" t="s">
        <v>16</v>
      </c>
      <c r="O53" s="22" t="s">
        <v>11</v>
      </c>
      <c r="P53" s="22" t="s">
        <v>12</v>
      </c>
      <c r="Q53" s="22" t="s">
        <v>13</v>
      </c>
    </row>
    <row r="54" spans="1:17" ht="102.75" customHeight="1" x14ac:dyDescent="0.2">
      <c r="A54" s="11">
        <v>11</v>
      </c>
      <c r="B54" s="12" t="s">
        <v>36</v>
      </c>
      <c r="C54" s="11" t="s">
        <v>27</v>
      </c>
      <c r="D54" s="11">
        <v>90</v>
      </c>
      <c r="E54" s="13">
        <v>110</v>
      </c>
      <c r="F54" s="20">
        <f t="shared" si="1"/>
        <v>9900</v>
      </c>
      <c r="G54" s="13">
        <v>90</v>
      </c>
      <c r="H54" s="20">
        <f t="shared" si="2"/>
        <v>8100</v>
      </c>
      <c r="I54" s="13">
        <v>100</v>
      </c>
      <c r="J54" s="20">
        <f>D54*I54</f>
        <v>9000</v>
      </c>
      <c r="K54" s="13">
        <v>110</v>
      </c>
      <c r="L54" s="20">
        <f t="shared" si="4"/>
        <v>9900</v>
      </c>
      <c r="M54" s="13">
        <f>TRUNC(AVERAGE(E54,G54,I54,K54),2)</f>
        <v>102.5</v>
      </c>
      <c r="N54" s="13">
        <f t="shared" si="5"/>
        <v>9225</v>
      </c>
      <c r="O54" s="13">
        <f t="shared" si="6"/>
        <v>9.574271077563381</v>
      </c>
      <c r="P54" s="14">
        <f t="shared" si="7"/>
        <v>0.09</v>
      </c>
      <c r="Q54" s="15">
        <f t="shared" si="8"/>
        <v>4</v>
      </c>
    </row>
    <row r="55" spans="1:17" s="21" customFormat="1" ht="54.75" customHeight="1" x14ac:dyDescent="0.2">
      <c r="A55" s="29" t="s">
        <v>1</v>
      </c>
      <c r="B55" s="29" t="s">
        <v>18</v>
      </c>
      <c r="C55" s="29" t="s">
        <v>2</v>
      </c>
      <c r="D55" s="29" t="s">
        <v>15</v>
      </c>
      <c r="E55" s="30" t="s">
        <v>44</v>
      </c>
      <c r="F55" s="31"/>
      <c r="G55" s="30" t="s">
        <v>46</v>
      </c>
      <c r="H55" s="31"/>
      <c r="I55" s="29" t="s">
        <v>48</v>
      </c>
      <c r="J55" s="29"/>
      <c r="K55" s="29"/>
      <c r="L55" s="29"/>
      <c r="M55" s="29" t="s">
        <v>9</v>
      </c>
      <c r="N55" s="29"/>
      <c r="O55" s="29"/>
      <c r="P55" s="29"/>
      <c r="Q55" s="29"/>
    </row>
    <row r="56" spans="1:17" s="21" customFormat="1" ht="54.75" customHeight="1" x14ac:dyDescent="0.2">
      <c r="A56" s="29"/>
      <c r="B56" s="29"/>
      <c r="C56" s="29"/>
      <c r="D56" s="29"/>
      <c r="E56" s="30" t="s">
        <v>45</v>
      </c>
      <c r="F56" s="31"/>
      <c r="G56" s="30" t="s">
        <v>47</v>
      </c>
      <c r="H56" s="31"/>
      <c r="I56" s="29" t="s">
        <v>49</v>
      </c>
      <c r="J56" s="29"/>
      <c r="K56" s="29" t="s">
        <v>22</v>
      </c>
      <c r="L56" s="29"/>
      <c r="M56" s="29" t="s">
        <v>14</v>
      </c>
      <c r="N56" s="29"/>
      <c r="O56" s="29"/>
      <c r="P56" s="29"/>
      <c r="Q56" s="29"/>
    </row>
    <row r="57" spans="1:17" s="21" customFormat="1" ht="54.75" customHeight="1" x14ac:dyDescent="0.2">
      <c r="A57" s="29"/>
      <c r="B57" s="29"/>
      <c r="C57" s="29"/>
      <c r="D57" s="29"/>
      <c r="E57" s="22" t="s">
        <v>4</v>
      </c>
      <c r="F57" s="22" t="s">
        <v>3</v>
      </c>
      <c r="G57" s="22" t="s">
        <v>4</v>
      </c>
      <c r="H57" s="22" t="s">
        <v>3</v>
      </c>
      <c r="I57" s="22" t="s">
        <v>4</v>
      </c>
      <c r="J57" s="22" t="s">
        <v>3</v>
      </c>
      <c r="K57" s="22" t="s">
        <v>4</v>
      </c>
      <c r="L57" s="22" t="s">
        <v>3</v>
      </c>
      <c r="M57" s="22" t="s">
        <v>10</v>
      </c>
      <c r="N57" s="22" t="s">
        <v>16</v>
      </c>
      <c r="O57" s="22" t="s">
        <v>11</v>
      </c>
      <c r="P57" s="22" t="s">
        <v>12</v>
      </c>
      <c r="Q57" s="22" t="s">
        <v>13</v>
      </c>
    </row>
    <row r="58" spans="1:17" ht="96" customHeight="1" x14ac:dyDescent="0.2">
      <c r="A58" s="11">
        <v>12</v>
      </c>
      <c r="B58" s="12" t="s">
        <v>37</v>
      </c>
      <c r="C58" s="11" t="s">
        <v>27</v>
      </c>
      <c r="D58" s="11">
        <v>150</v>
      </c>
      <c r="E58" s="13">
        <v>120</v>
      </c>
      <c r="F58" s="20">
        <f t="shared" si="1"/>
        <v>18000</v>
      </c>
      <c r="G58" s="13">
        <v>100</v>
      </c>
      <c r="H58" s="20">
        <f t="shared" si="2"/>
        <v>15000</v>
      </c>
      <c r="I58" s="13">
        <v>120</v>
      </c>
      <c r="J58" s="20">
        <f t="shared" si="3"/>
        <v>18000</v>
      </c>
      <c r="K58" s="13"/>
      <c r="L58" s="20">
        <f t="shared" si="4"/>
        <v>0</v>
      </c>
      <c r="M58" s="13">
        <f>TRUNC(AVERAGE(E58,G58,I58,K58),2)</f>
        <v>113.33</v>
      </c>
      <c r="N58" s="13">
        <f t="shared" si="5"/>
        <v>16999.5</v>
      </c>
      <c r="O58" s="13">
        <f t="shared" si="6"/>
        <v>11.547005383792516</v>
      </c>
      <c r="P58" s="14">
        <f t="shared" si="7"/>
        <v>0.1</v>
      </c>
      <c r="Q58" s="15">
        <f t="shared" si="8"/>
        <v>3</v>
      </c>
    </row>
    <row r="59" spans="1:17" s="21" customFormat="1" ht="40.5" customHeight="1" x14ac:dyDescent="0.2">
      <c r="A59" s="29" t="s">
        <v>1</v>
      </c>
      <c r="B59" s="29" t="s">
        <v>18</v>
      </c>
      <c r="C59" s="29" t="s">
        <v>2</v>
      </c>
      <c r="D59" s="29" t="s">
        <v>15</v>
      </c>
      <c r="E59" s="30" t="s">
        <v>84</v>
      </c>
      <c r="F59" s="31"/>
      <c r="G59" s="30" t="s">
        <v>46</v>
      </c>
      <c r="H59" s="31"/>
      <c r="I59" s="29" t="s">
        <v>48</v>
      </c>
      <c r="J59" s="29"/>
      <c r="K59" s="29"/>
      <c r="L59" s="29"/>
      <c r="M59" s="29" t="s">
        <v>9</v>
      </c>
      <c r="N59" s="29"/>
      <c r="O59" s="29"/>
      <c r="P59" s="29"/>
      <c r="Q59" s="29"/>
    </row>
    <row r="60" spans="1:17" s="21" customFormat="1" ht="33" customHeight="1" x14ac:dyDescent="0.2">
      <c r="A60" s="29"/>
      <c r="B60" s="29"/>
      <c r="C60" s="29"/>
      <c r="D60" s="29"/>
      <c r="E60" s="30" t="s">
        <v>85</v>
      </c>
      <c r="F60" s="31"/>
      <c r="G60" s="30" t="s">
        <v>47</v>
      </c>
      <c r="H60" s="31"/>
      <c r="I60" s="29" t="s">
        <v>49</v>
      </c>
      <c r="J60" s="29"/>
      <c r="K60" s="29" t="s">
        <v>22</v>
      </c>
      <c r="L60" s="29"/>
      <c r="M60" s="29" t="s">
        <v>14</v>
      </c>
      <c r="N60" s="29"/>
      <c r="O60" s="29"/>
      <c r="P60" s="29"/>
      <c r="Q60" s="29"/>
    </row>
    <row r="61" spans="1:17" s="21" customFormat="1" ht="33" customHeight="1" x14ac:dyDescent="0.2">
      <c r="A61" s="29"/>
      <c r="B61" s="29"/>
      <c r="C61" s="29"/>
      <c r="D61" s="29"/>
      <c r="E61" s="27" t="s">
        <v>4</v>
      </c>
      <c r="F61" s="27" t="s">
        <v>3</v>
      </c>
      <c r="G61" s="27" t="s">
        <v>4</v>
      </c>
      <c r="H61" s="27" t="s">
        <v>3</v>
      </c>
      <c r="I61" s="27" t="s">
        <v>4</v>
      </c>
      <c r="J61" s="27" t="s">
        <v>3</v>
      </c>
      <c r="K61" s="27" t="s">
        <v>4</v>
      </c>
      <c r="L61" s="27" t="s">
        <v>3</v>
      </c>
      <c r="M61" s="27" t="s">
        <v>10</v>
      </c>
      <c r="N61" s="27" t="s">
        <v>16</v>
      </c>
      <c r="O61" s="27" t="s">
        <v>11</v>
      </c>
      <c r="P61" s="27" t="s">
        <v>12</v>
      </c>
      <c r="Q61" s="27" t="s">
        <v>13</v>
      </c>
    </row>
    <row r="62" spans="1:17" s="21" customFormat="1" ht="96" customHeight="1" x14ac:dyDescent="0.2">
      <c r="A62" s="11">
        <v>13</v>
      </c>
      <c r="B62" s="12" t="s">
        <v>38</v>
      </c>
      <c r="C62" s="11" t="s">
        <v>27</v>
      </c>
      <c r="D62" s="11">
        <v>200</v>
      </c>
      <c r="E62" s="13">
        <v>79</v>
      </c>
      <c r="F62" s="20">
        <f t="shared" si="1"/>
        <v>15800</v>
      </c>
      <c r="G62" s="13">
        <v>90</v>
      </c>
      <c r="H62" s="20">
        <f t="shared" ref="H62:H82" si="9">$D62*G62</f>
        <v>18000</v>
      </c>
      <c r="I62" s="13">
        <v>100</v>
      </c>
      <c r="J62" s="20">
        <f t="shared" ref="J62:J82" si="10">$D62*I62</f>
        <v>20000</v>
      </c>
      <c r="K62" s="13"/>
      <c r="L62" s="20">
        <f t="shared" ref="L62:L82" si="11">$D62*K62</f>
        <v>0</v>
      </c>
      <c r="M62" s="13">
        <f>TRUNC(AVERAGE(E62,G62,I62,K62),2)</f>
        <v>89.66</v>
      </c>
      <c r="N62" s="13">
        <f t="shared" ref="N62:N82" si="12">D62*M62</f>
        <v>17932</v>
      </c>
      <c r="O62" s="13">
        <f t="shared" ref="O62:O82" si="13">STDEV(E62,G62,I62,K62)</f>
        <v>10.503967504392488</v>
      </c>
      <c r="P62" s="14">
        <f t="shared" ref="P62:P82" si="14">TRUNC(O62/M62*100)/100</f>
        <v>0.11</v>
      </c>
      <c r="Q62" s="15">
        <f t="shared" ref="Q62:Q82" si="15">COUNTA(E62,G62,I62,K62)</f>
        <v>3</v>
      </c>
    </row>
    <row r="63" spans="1:17" s="21" customFormat="1" ht="44.25" customHeight="1" x14ac:dyDescent="0.2">
      <c r="A63" s="29" t="s">
        <v>1</v>
      </c>
      <c r="B63" s="29" t="s">
        <v>18</v>
      </c>
      <c r="C63" s="29" t="s">
        <v>2</v>
      </c>
      <c r="D63" s="29" t="s">
        <v>15</v>
      </c>
      <c r="E63" s="30" t="s">
        <v>44</v>
      </c>
      <c r="F63" s="31"/>
      <c r="G63" s="30" t="s">
        <v>46</v>
      </c>
      <c r="H63" s="31"/>
      <c r="I63" s="29" t="s">
        <v>48</v>
      </c>
      <c r="J63" s="29"/>
      <c r="K63" s="29"/>
      <c r="L63" s="29"/>
      <c r="M63" s="29" t="s">
        <v>9</v>
      </c>
      <c r="N63" s="29"/>
      <c r="O63" s="29"/>
      <c r="P63" s="29"/>
      <c r="Q63" s="29"/>
    </row>
    <row r="64" spans="1:17" s="21" customFormat="1" ht="39" customHeight="1" x14ac:dyDescent="0.2">
      <c r="A64" s="29"/>
      <c r="B64" s="29"/>
      <c r="C64" s="29"/>
      <c r="D64" s="29"/>
      <c r="E64" s="30" t="s">
        <v>45</v>
      </c>
      <c r="F64" s="31"/>
      <c r="G64" s="30" t="s">
        <v>47</v>
      </c>
      <c r="H64" s="31"/>
      <c r="I64" s="29" t="s">
        <v>49</v>
      </c>
      <c r="J64" s="29"/>
      <c r="K64" s="29" t="s">
        <v>22</v>
      </c>
      <c r="L64" s="29"/>
      <c r="M64" s="29" t="s">
        <v>14</v>
      </c>
      <c r="N64" s="29"/>
      <c r="O64" s="29"/>
      <c r="P64" s="29"/>
      <c r="Q64" s="29"/>
    </row>
    <row r="65" spans="1:17" s="21" customFormat="1" ht="42.75" customHeight="1" x14ac:dyDescent="0.2">
      <c r="A65" s="29"/>
      <c r="B65" s="29"/>
      <c r="C65" s="29"/>
      <c r="D65" s="29"/>
      <c r="E65" s="27" t="s">
        <v>4</v>
      </c>
      <c r="F65" s="27" t="s">
        <v>3</v>
      </c>
      <c r="G65" s="27" t="s">
        <v>4</v>
      </c>
      <c r="H65" s="27" t="s">
        <v>3</v>
      </c>
      <c r="I65" s="27" t="s">
        <v>4</v>
      </c>
      <c r="J65" s="27" t="s">
        <v>3</v>
      </c>
      <c r="K65" s="27" t="s">
        <v>4</v>
      </c>
      <c r="L65" s="27" t="s">
        <v>3</v>
      </c>
      <c r="M65" s="27" t="s">
        <v>10</v>
      </c>
      <c r="N65" s="27" t="s">
        <v>16</v>
      </c>
      <c r="O65" s="27" t="s">
        <v>11</v>
      </c>
      <c r="P65" s="27" t="s">
        <v>12</v>
      </c>
      <c r="Q65" s="27" t="s">
        <v>13</v>
      </c>
    </row>
    <row r="66" spans="1:17" s="21" customFormat="1" ht="96" customHeight="1" x14ac:dyDescent="0.2">
      <c r="A66" s="11">
        <v>14</v>
      </c>
      <c r="B66" s="12" t="s">
        <v>39</v>
      </c>
      <c r="C66" s="11" t="s">
        <v>27</v>
      </c>
      <c r="D66" s="11">
        <v>50</v>
      </c>
      <c r="E66" s="13">
        <v>80</v>
      </c>
      <c r="F66" s="20">
        <f t="shared" si="1"/>
        <v>4000</v>
      </c>
      <c r="G66" s="13">
        <v>90</v>
      </c>
      <c r="H66" s="20">
        <f t="shared" si="9"/>
        <v>4500</v>
      </c>
      <c r="I66" s="13">
        <v>100</v>
      </c>
      <c r="J66" s="20">
        <f t="shared" si="10"/>
        <v>5000</v>
      </c>
      <c r="K66" s="13"/>
      <c r="L66" s="20">
        <f t="shared" si="11"/>
        <v>0</v>
      </c>
      <c r="M66" s="13">
        <f>TRUNC(AVERAGE(E66,G66,I66,K66),2)</f>
        <v>90</v>
      </c>
      <c r="N66" s="13">
        <f t="shared" si="12"/>
        <v>4500</v>
      </c>
      <c r="O66" s="13">
        <f t="shared" si="13"/>
        <v>10</v>
      </c>
      <c r="P66" s="14">
        <f t="shared" si="14"/>
        <v>0.11</v>
      </c>
      <c r="Q66" s="15">
        <f t="shared" si="15"/>
        <v>3</v>
      </c>
    </row>
    <row r="67" spans="1:17" s="21" customFormat="1" ht="66" customHeight="1" x14ac:dyDescent="0.2">
      <c r="A67" s="29" t="s">
        <v>1</v>
      </c>
      <c r="B67" s="29" t="s">
        <v>18</v>
      </c>
      <c r="C67" s="29" t="s">
        <v>2</v>
      </c>
      <c r="D67" s="29" t="s">
        <v>15</v>
      </c>
      <c r="E67" s="30" t="s">
        <v>92</v>
      </c>
      <c r="F67" s="31"/>
      <c r="G67" s="30" t="s">
        <v>46</v>
      </c>
      <c r="H67" s="31"/>
      <c r="I67" s="29" t="s">
        <v>48</v>
      </c>
      <c r="J67" s="29"/>
      <c r="K67" s="29" t="s">
        <v>94</v>
      </c>
      <c r="L67" s="29"/>
      <c r="M67" s="29" t="s">
        <v>9</v>
      </c>
      <c r="N67" s="29"/>
      <c r="O67" s="29"/>
      <c r="P67" s="29"/>
      <c r="Q67" s="29"/>
    </row>
    <row r="68" spans="1:17" s="21" customFormat="1" ht="53.25" customHeight="1" x14ac:dyDescent="0.2">
      <c r="A68" s="29"/>
      <c r="B68" s="29"/>
      <c r="C68" s="29"/>
      <c r="D68" s="29"/>
      <c r="E68" s="30" t="s">
        <v>93</v>
      </c>
      <c r="F68" s="31"/>
      <c r="G68" s="30" t="s">
        <v>47</v>
      </c>
      <c r="H68" s="31"/>
      <c r="I68" s="29" t="s">
        <v>49</v>
      </c>
      <c r="J68" s="29"/>
      <c r="K68" s="29" t="s">
        <v>95</v>
      </c>
      <c r="L68" s="29"/>
      <c r="M68" s="29" t="s">
        <v>14</v>
      </c>
      <c r="N68" s="29"/>
      <c r="O68" s="29"/>
      <c r="P68" s="29"/>
      <c r="Q68" s="29"/>
    </row>
    <row r="69" spans="1:17" s="21" customFormat="1" ht="45" customHeight="1" x14ac:dyDescent="0.2">
      <c r="A69" s="29"/>
      <c r="B69" s="29"/>
      <c r="C69" s="29"/>
      <c r="D69" s="29"/>
      <c r="E69" s="28" t="s">
        <v>4</v>
      </c>
      <c r="F69" s="28" t="s">
        <v>3</v>
      </c>
      <c r="G69" s="28" t="s">
        <v>4</v>
      </c>
      <c r="H69" s="28" t="s">
        <v>3</v>
      </c>
      <c r="I69" s="28" t="s">
        <v>4</v>
      </c>
      <c r="J69" s="28" t="s">
        <v>3</v>
      </c>
      <c r="K69" s="28" t="s">
        <v>4</v>
      </c>
      <c r="L69" s="28" t="s">
        <v>3</v>
      </c>
      <c r="M69" s="28" t="s">
        <v>10</v>
      </c>
      <c r="N69" s="28" t="s">
        <v>16</v>
      </c>
      <c r="O69" s="28" t="s">
        <v>11</v>
      </c>
      <c r="P69" s="28" t="s">
        <v>12</v>
      </c>
      <c r="Q69" s="28" t="s">
        <v>13</v>
      </c>
    </row>
    <row r="70" spans="1:17" s="21" customFormat="1" ht="96" customHeight="1" x14ac:dyDescent="0.2">
      <c r="A70" s="11">
        <v>15</v>
      </c>
      <c r="B70" s="12" t="s">
        <v>40</v>
      </c>
      <c r="C70" s="11" t="s">
        <v>27</v>
      </c>
      <c r="D70" s="11">
        <v>60</v>
      </c>
      <c r="E70" s="13">
        <v>200</v>
      </c>
      <c r="F70" s="20">
        <f t="shared" si="1"/>
        <v>12000</v>
      </c>
      <c r="G70" s="13">
        <v>250</v>
      </c>
      <c r="H70" s="20">
        <f t="shared" si="9"/>
        <v>15000</v>
      </c>
      <c r="I70" s="13">
        <v>290</v>
      </c>
      <c r="J70" s="20">
        <f>$D70*I70</f>
        <v>17400</v>
      </c>
      <c r="K70" s="13">
        <v>200</v>
      </c>
      <c r="L70" s="20">
        <f t="shared" si="11"/>
        <v>12000</v>
      </c>
      <c r="M70" s="13">
        <f>TRUNC(AVERAGE(E70,G70,I70,K70),2)</f>
        <v>235</v>
      </c>
      <c r="N70" s="13">
        <f t="shared" si="12"/>
        <v>14100</v>
      </c>
      <c r="O70" s="13">
        <f t="shared" si="13"/>
        <v>43.588989435406738</v>
      </c>
      <c r="P70" s="14">
        <f t="shared" si="14"/>
        <v>0.18</v>
      </c>
      <c r="Q70" s="15">
        <f t="shared" si="15"/>
        <v>4</v>
      </c>
    </row>
    <row r="71" spans="1:17" s="21" customFormat="1" ht="53.25" customHeight="1" x14ac:dyDescent="0.2">
      <c r="A71" s="29" t="s">
        <v>1</v>
      </c>
      <c r="B71" s="29" t="s">
        <v>18</v>
      </c>
      <c r="C71" s="29" t="s">
        <v>2</v>
      </c>
      <c r="D71" s="29" t="s">
        <v>15</v>
      </c>
      <c r="E71" s="30" t="s">
        <v>44</v>
      </c>
      <c r="F71" s="31"/>
      <c r="G71" s="30" t="s">
        <v>46</v>
      </c>
      <c r="H71" s="31"/>
      <c r="I71" s="29" t="s">
        <v>48</v>
      </c>
      <c r="J71" s="29"/>
      <c r="K71" s="29"/>
      <c r="L71" s="29"/>
      <c r="M71" s="29" t="s">
        <v>9</v>
      </c>
      <c r="N71" s="29"/>
      <c r="O71" s="29"/>
      <c r="P71" s="29"/>
      <c r="Q71" s="29"/>
    </row>
    <row r="72" spans="1:17" s="21" customFormat="1" ht="51.75" customHeight="1" x14ac:dyDescent="0.2">
      <c r="A72" s="29"/>
      <c r="B72" s="29"/>
      <c r="C72" s="29"/>
      <c r="D72" s="29"/>
      <c r="E72" s="30" t="s">
        <v>45</v>
      </c>
      <c r="F72" s="31"/>
      <c r="G72" s="30" t="s">
        <v>47</v>
      </c>
      <c r="H72" s="31"/>
      <c r="I72" s="29" t="s">
        <v>49</v>
      </c>
      <c r="J72" s="29"/>
      <c r="K72" s="29" t="s">
        <v>22</v>
      </c>
      <c r="L72" s="29"/>
      <c r="M72" s="29" t="s">
        <v>14</v>
      </c>
      <c r="N72" s="29"/>
      <c r="O72" s="29"/>
      <c r="P72" s="29"/>
      <c r="Q72" s="29"/>
    </row>
    <row r="73" spans="1:17" s="21" customFormat="1" ht="50.25" customHeight="1" x14ac:dyDescent="0.2">
      <c r="A73" s="29"/>
      <c r="B73" s="29"/>
      <c r="C73" s="29"/>
      <c r="D73" s="29"/>
      <c r="E73" s="28" t="s">
        <v>4</v>
      </c>
      <c r="F73" s="28" t="s">
        <v>3</v>
      </c>
      <c r="G73" s="28" t="s">
        <v>4</v>
      </c>
      <c r="H73" s="28" t="s">
        <v>3</v>
      </c>
      <c r="I73" s="28" t="s">
        <v>4</v>
      </c>
      <c r="J73" s="28" t="s">
        <v>3</v>
      </c>
      <c r="K73" s="28" t="s">
        <v>4</v>
      </c>
      <c r="L73" s="28" t="s">
        <v>3</v>
      </c>
      <c r="M73" s="28" t="s">
        <v>10</v>
      </c>
      <c r="N73" s="28" t="s">
        <v>16</v>
      </c>
      <c r="O73" s="28" t="s">
        <v>11</v>
      </c>
      <c r="P73" s="28" t="s">
        <v>12</v>
      </c>
      <c r="Q73" s="28" t="s">
        <v>13</v>
      </c>
    </row>
    <row r="74" spans="1:17" s="21" customFormat="1" ht="96" customHeight="1" x14ac:dyDescent="0.2">
      <c r="A74" s="11">
        <v>16</v>
      </c>
      <c r="B74" s="12" t="s">
        <v>41</v>
      </c>
      <c r="C74" s="11" t="s">
        <v>27</v>
      </c>
      <c r="D74" s="11">
        <v>60</v>
      </c>
      <c r="E74" s="13">
        <v>200</v>
      </c>
      <c r="F74" s="20">
        <f t="shared" si="1"/>
        <v>12000</v>
      </c>
      <c r="G74" s="13">
        <v>300</v>
      </c>
      <c r="H74" s="20">
        <f t="shared" si="9"/>
        <v>18000</v>
      </c>
      <c r="I74" s="13">
        <v>320</v>
      </c>
      <c r="J74" s="20">
        <f t="shared" si="10"/>
        <v>19200</v>
      </c>
      <c r="K74" s="13"/>
      <c r="L74" s="20">
        <f t="shared" si="11"/>
        <v>0</v>
      </c>
      <c r="M74" s="13">
        <f>TRUNC(AVERAGE(E74,G74,I74,K74),2)</f>
        <v>273.33</v>
      </c>
      <c r="N74" s="13">
        <f t="shared" si="12"/>
        <v>16399.8</v>
      </c>
      <c r="O74" s="13">
        <f t="shared" si="13"/>
        <v>64.291005073286328</v>
      </c>
      <c r="P74" s="14">
        <f t="shared" si="14"/>
        <v>0.23</v>
      </c>
      <c r="Q74" s="15">
        <f t="shared" si="15"/>
        <v>3</v>
      </c>
    </row>
    <row r="75" spans="1:17" s="21" customFormat="1" ht="51" customHeight="1" x14ac:dyDescent="0.2">
      <c r="A75" s="29" t="s">
        <v>1</v>
      </c>
      <c r="B75" s="29" t="s">
        <v>18</v>
      </c>
      <c r="C75" s="29" t="s">
        <v>2</v>
      </c>
      <c r="D75" s="29" t="s">
        <v>15</v>
      </c>
      <c r="E75" s="30" t="s">
        <v>90</v>
      </c>
      <c r="F75" s="31"/>
      <c r="G75" s="30" t="s">
        <v>46</v>
      </c>
      <c r="H75" s="31"/>
      <c r="I75" s="29" t="s">
        <v>48</v>
      </c>
      <c r="J75" s="29"/>
      <c r="K75" s="29"/>
      <c r="L75" s="29"/>
      <c r="M75" s="29" t="s">
        <v>9</v>
      </c>
      <c r="N75" s="29"/>
      <c r="O75" s="29"/>
      <c r="P75" s="29"/>
      <c r="Q75" s="29"/>
    </row>
    <row r="76" spans="1:17" s="21" customFormat="1" ht="44.25" customHeight="1" x14ac:dyDescent="0.2">
      <c r="A76" s="29"/>
      <c r="B76" s="29"/>
      <c r="C76" s="29"/>
      <c r="D76" s="29"/>
      <c r="E76" s="30" t="s">
        <v>91</v>
      </c>
      <c r="F76" s="31"/>
      <c r="G76" s="30" t="s">
        <v>47</v>
      </c>
      <c r="H76" s="31"/>
      <c r="I76" s="29" t="s">
        <v>49</v>
      </c>
      <c r="J76" s="29"/>
      <c r="K76" s="29" t="s">
        <v>22</v>
      </c>
      <c r="L76" s="29"/>
      <c r="M76" s="29" t="s">
        <v>14</v>
      </c>
      <c r="N76" s="29"/>
      <c r="O76" s="29"/>
      <c r="P76" s="29"/>
      <c r="Q76" s="29"/>
    </row>
    <row r="77" spans="1:17" s="21" customFormat="1" ht="96" customHeight="1" x14ac:dyDescent="0.2">
      <c r="A77" s="29"/>
      <c r="B77" s="29"/>
      <c r="C77" s="29"/>
      <c r="D77" s="29"/>
      <c r="E77" s="28" t="s">
        <v>4</v>
      </c>
      <c r="F77" s="28" t="s">
        <v>3</v>
      </c>
      <c r="G77" s="28" t="s">
        <v>4</v>
      </c>
      <c r="H77" s="28" t="s">
        <v>3</v>
      </c>
      <c r="I77" s="28" t="s">
        <v>4</v>
      </c>
      <c r="J77" s="28" t="s">
        <v>3</v>
      </c>
      <c r="K77" s="28" t="s">
        <v>4</v>
      </c>
      <c r="L77" s="28" t="s">
        <v>3</v>
      </c>
      <c r="M77" s="28" t="s">
        <v>10</v>
      </c>
      <c r="N77" s="28" t="s">
        <v>16</v>
      </c>
      <c r="O77" s="28" t="s">
        <v>11</v>
      </c>
      <c r="P77" s="28" t="s">
        <v>12</v>
      </c>
      <c r="Q77" s="28" t="s">
        <v>13</v>
      </c>
    </row>
    <row r="78" spans="1:17" s="21" customFormat="1" ht="96" customHeight="1" x14ac:dyDescent="0.2">
      <c r="A78" s="11">
        <v>17</v>
      </c>
      <c r="B78" s="12" t="s">
        <v>42</v>
      </c>
      <c r="C78" s="11" t="s">
        <v>27</v>
      </c>
      <c r="D78" s="11">
        <v>60</v>
      </c>
      <c r="E78" s="13">
        <v>453.6</v>
      </c>
      <c r="F78" s="20">
        <f t="shared" si="1"/>
        <v>27216</v>
      </c>
      <c r="G78" s="13">
        <v>650</v>
      </c>
      <c r="H78" s="20">
        <f t="shared" si="9"/>
        <v>39000</v>
      </c>
      <c r="I78" s="13">
        <v>700</v>
      </c>
      <c r="J78" s="20">
        <f t="shared" si="10"/>
        <v>42000</v>
      </c>
      <c r="K78" s="13"/>
      <c r="L78" s="20">
        <f t="shared" si="11"/>
        <v>0</v>
      </c>
      <c r="M78" s="13">
        <f>TRUNC(AVERAGE(E78,G78,I78,K78),2)</f>
        <v>601.20000000000005</v>
      </c>
      <c r="N78" s="13">
        <f t="shared" si="12"/>
        <v>36072</v>
      </c>
      <c r="O78" s="13">
        <f t="shared" si="13"/>
        <v>130.24714968090498</v>
      </c>
      <c r="P78" s="14">
        <f t="shared" si="14"/>
        <v>0.21</v>
      </c>
      <c r="Q78" s="15">
        <f t="shared" si="15"/>
        <v>3</v>
      </c>
    </row>
    <row r="79" spans="1:17" s="21" customFormat="1" ht="51" customHeight="1" x14ac:dyDescent="0.2">
      <c r="A79" s="29" t="s">
        <v>1</v>
      </c>
      <c r="B79" s="29" t="s">
        <v>18</v>
      </c>
      <c r="C79" s="29" t="s">
        <v>2</v>
      </c>
      <c r="D79" s="29" t="s">
        <v>15</v>
      </c>
      <c r="E79" s="29" t="s">
        <v>86</v>
      </c>
      <c r="F79" s="29"/>
      <c r="G79" s="30" t="s">
        <v>46</v>
      </c>
      <c r="H79" s="31"/>
      <c r="I79" s="29" t="s">
        <v>48</v>
      </c>
      <c r="J79" s="29"/>
      <c r="K79" s="29" t="s">
        <v>88</v>
      </c>
      <c r="L79" s="29"/>
      <c r="M79" s="29" t="s">
        <v>9</v>
      </c>
      <c r="N79" s="29"/>
      <c r="O79" s="29"/>
      <c r="P79" s="29"/>
      <c r="Q79" s="29"/>
    </row>
    <row r="80" spans="1:17" s="21" customFormat="1" ht="40.5" customHeight="1" x14ac:dyDescent="0.2">
      <c r="A80" s="29"/>
      <c r="B80" s="29"/>
      <c r="C80" s="29"/>
      <c r="D80" s="29"/>
      <c r="E80" s="29" t="s">
        <v>87</v>
      </c>
      <c r="F80" s="29"/>
      <c r="G80" s="30" t="s">
        <v>47</v>
      </c>
      <c r="H80" s="31"/>
      <c r="I80" s="29" t="s">
        <v>49</v>
      </c>
      <c r="J80" s="29"/>
      <c r="K80" s="29" t="s">
        <v>89</v>
      </c>
      <c r="L80" s="29"/>
      <c r="M80" s="29" t="s">
        <v>14</v>
      </c>
      <c r="N80" s="29"/>
      <c r="O80" s="29"/>
      <c r="P80" s="29"/>
      <c r="Q80" s="29"/>
    </row>
    <row r="81" spans="1:17" s="21" customFormat="1" ht="53.25" customHeight="1" x14ac:dyDescent="0.2">
      <c r="A81" s="29"/>
      <c r="B81" s="29"/>
      <c r="C81" s="29"/>
      <c r="D81" s="29"/>
      <c r="E81" s="28" t="s">
        <v>4</v>
      </c>
      <c r="F81" s="28" t="s">
        <v>3</v>
      </c>
      <c r="G81" s="28" t="s">
        <v>4</v>
      </c>
      <c r="H81" s="28" t="s">
        <v>3</v>
      </c>
      <c r="I81" s="28" t="s">
        <v>4</v>
      </c>
      <c r="J81" s="28" t="s">
        <v>3</v>
      </c>
      <c r="K81" s="28" t="s">
        <v>4</v>
      </c>
      <c r="L81" s="28" t="s">
        <v>3</v>
      </c>
      <c r="M81" s="28" t="s">
        <v>10</v>
      </c>
      <c r="N81" s="28" t="s">
        <v>16</v>
      </c>
      <c r="O81" s="28" t="s">
        <v>11</v>
      </c>
      <c r="P81" s="28" t="s">
        <v>12</v>
      </c>
      <c r="Q81" s="28" t="s">
        <v>13</v>
      </c>
    </row>
    <row r="82" spans="1:17" s="21" customFormat="1" ht="96" customHeight="1" x14ac:dyDescent="0.2">
      <c r="A82" s="11">
        <v>18</v>
      </c>
      <c r="B82" s="12" t="s">
        <v>43</v>
      </c>
      <c r="C82" s="11" t="s">
        <v>27</v>
      </c>
      <c r="D82" s="11">
        <v>60</v>
      </c>
      <c r="E82" s="13">
        <v>300</v>
      </c>
      <c r="F82" s="20">
        <f t="shared" si="1"/>
        <v>18000</v>
      </c>
      <c r="G82" s="13">
        <v>480</v>
      </c>
      <c r="H82" s="20">
        <f t="shared" si="9"/>
        <v>28800</v>
      </c>
      <c r="I82" s="13">
        <v>500</v>
      </c>
      <c r="J82" s="20">
        <f t="shared" si="10"/>
        <v>30000</v>
      </c>
      <c r="K82" s="13">
        <v>400</v>
      </c>
      <c r="L82" s="20">
        <f t="shared" si="11"/>
        <v>24000</v>
      </c>
      <c r="M82" s="13">
        <f>TRUNC(AVERAGE(E82,G82,I82,K82),2)</f>
        <v>420</v>
      </c>
      <c r="N82" s="13">
        <f t="shared" si="12"/>
        <v>25200</v>
      </c>
      <c r="O82" s="13">
        <f t="shared" si="13"/>
        <v>90.921211313239041</v>
      </c>
      <c r="P82" s="14">
        <f t="shared" si="14"/>
        <v>0.21</v>
      </c>
      <c r="Q82" s="15">
        <f t="shared" si="15"/>
        <v>4</v>
      </c>
    </row>
    <row r="83" spans="1:17" ht="21" customHeight="1" x14ac:dyDescent="0.2">
      <c r="A83" s="42" t="s">
        <v>6</v>
      </c>
      <c r="B83" s="42"/>
      <c r="C83" s="42"/>
      <c r="D83" s="42"/>
      <c r="E83" s="39">
        <f>SUM(F14,F18,F22,F26,F30,F34,F38,F42,F46,F50,F54,F58,F62,F66,F70,F74,F78,F82)</f>
        <v>168616</v>
      </c>
      <c r="F83" s="39"/>
      <c r="G83" s="39">
        <f>SUM(H14,H18,H22,H26,H30,H34,H38,H42,H46,H50,H54,H58,H62,H66,H70,H74,H78,H82)</f>
        <v>204225</v>
      </c>
      <c r="H83" s="39"/>
      <c r="I83" s="39">
        <f>SUM(J14,J18,J22,J26,J30,J34,J38,J42,J46,J50,J54,J58,J62,J66,J70,J74,J78,J82)</f>
        <v>223819.2</v>
      </c>
      <c r="J83" s="39"/>
      <c r="K83" s="39">
        <f>SUM(L14,L18,L22,L26,L30,L34,L38,L42,L46,L50,L54,L58,L62,L66,L70,L74,L78,L82)</f>
        <v>83959.5</v>
      </c>
      <c r="L83" s="39"/>
      <c r="M83" s="39">
        <f>SUM(N14,N18,N22,N26,N30,N34,N38,N42,N46,N50,N54,N58,N62,N66,N70,N74,N78,N82)</f>
        <v>198442.69999999998</v>
      </c>
      <c r="N83" s="39"/>
      <c r="O83" s="10"/>
      <c r="P83" s="10"/>
      <c r="Q83" s="10"/>
    </row>
    <row r="84" spans="1:17" ht="18" x14ac:dyDescent="0.25">
      <c r="A84" s="4"/>
      <c r="B84" s="4"/>
      <c r="C84" s="8"/>
      <c r="D84" s="8"/>
      <c r="E84" s="47"/>
      <c r="F84" s="46"/>
      <c r="G84" s="47"/>
      <c r="H84" s="47"/>
      <c r="I84" s="4"/>
      <c r="J84" s="4"/>
      <c r="K84" s="4"/>
      <c r="L84" s="4"/>
      <c r="M84" s="3"/>
      <c r="N84" s="3"/>
      <c r="O84" s="3"/>
      <c r="P84" s="3"/>
      <c r="Q84" s="3"/>
    </row>
    <row r="85" spans="1:17" ht="18" x14ac:dyDescent="0.25">
      <c r="A85" s="4"/>
      <c r="B85" s="4"/>
      <c r="C85" s="8"/>
      <c r="D85" s="8"/>
      <c r="E85" s="5"/>
      <c r="F85" s="5"/>
      <c r="G85" s="4"/>
      <c r="H85" s="4"/>
      <c r="I85" s="4"/>
      <c r="J85" s="4"/>
      <c r="K85" s="4"/>
      <c r="L85" s="4"/>
      <c r="M85" s="3"/>
      <c r="N85" s="3"/>
      <c r="O85" s="3"/>
      <c r="P85" s="3"/>
      <c r="Q85" s="3"/>
    </row>
    <row r="86" spans="1:17" ht="18" x14ac:dyDescent="0.25">
      <c r="A86" s="32" t="s">
        <v>114</v>
      </c>
      <c r="B86" s="32"/>
      <c r="C86" s="32"/>
      <c r="D86" s="32"/>
      <c r="E86" s="32"/>
      <c r="F86" s="32"/>
      <c r="G86" s="32"/>
      <c r="H86" s="32"/>
      <c r="I86" s="32"/>
      <c r="J86" s="32"/>
      <c r="K86" s="32"/>
      <c r="L86" s="32"/>
      <c r="M86" s="32"/>
      <c r="N86" s="32"/>
      <c r="O86" s="32"/>
      <c r="P86" s="32"/>
      <c r="Q86" s="32"/>
    </row>
    <row r="87" spans="1:17" s="21" customFormat="1" ht="18" x14ac:dyDescent="0.25">
      <c r="A87" s="17"/>
      <c r="B87" s="17"/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</row>
    <row r="88" spans="1:17" s="21" customFormat="1" ht="18" x14ac:dyDescent="0.25">
      <c r="A88" s="17"/>
      <c r="B88" s="17"/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</row>
    <row r="89" spans="1:17" s="21" customFormat="1" ht="18" x14ac:dyDescent="0.25">
      <c r="A89" s="17"/>
      <c r="B89" s="17"/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</row>
    <row r="90" spans="1:17" s="21" customFormat="1" ht="18" x14ac:dyDescent="0.25">
      <c r="A90" s="17"/>
      <c r="B90" s="17"/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</row>
    <row r="91" spans="1:17" ht="18" x14ac:dyDescent="0.25">
      <c r="A91" s="6"/>
      <c r="B91" s="6"/>
      <c r="C91" s="6"/>
      <c r="D91" s="6"/>
      <c r="E91" s="6"/>
      <c r="F91" s="6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</row>
    <row r="92" spans="1:17" ht="18" x14ac:dyDescent="0.25">
      <c r="A92" s="6"/>
      <c r="B92" s="6"/>
      <c r="C92" s="4"/>
      <c r="D92" s="6"/>
      <c r="E92" s="6"/>
      <c r="F92" s="6"/>
      <c r="G92" s="3"/>
      <c r="H92" s="3"/>
    </row>
    <row r="93" spans="1:17" ht="15.75" customHeight="1" x14ac:dyDescent="0.25">
      <c r="A93" s="41" t="s">
        <v>17</v>
      </c>
      <c r="B93" s="41"/>
      <c r="C93" s="41"/>
      <c r="D93" s="41"/>
      <c r="E93" s="41"/>
      <c r="F93" s="41"/>
      <c r="G93" s="41"/>
      <c r="H93" s="41"/>
      <c r="I93" s="45" t="s">
        <v>115</v>
      </c>
      <c r="J93" s="45"/>
      <c r="K93" s="45"/>
      <c r="L93" s="45"/>
      <c r="M93" s="45"/>
      <c r="N93" s="45"/>
      <c r="O93" s="45"/>
      <c r="P93" s="45"/>
      <c r="Q93" s="45"/>
    </row>
    <row r="94" spans="1:17" ht="18" x14ac:dyDescent="0.25">
      <c r="A94" s="33" t="s">
        <v>8</v>
      </c>
      <c r="B94" s="33"/>
      <c r="C94" s="33"/>
      <c r="D94" s="33"/>
      <c r="E94" s="33"/>
      <c r="F94" s="33"/>
      <c r="G94" s="33"/>
      <c r="H94" s="33"/>
      <c r="I94" s="33" t="s">
        <v>7</v>
      </c>
      <c r="J94" s="33"/>
      <c r="K94" s="33"/>
      <c r="L94" s="33"/>
      <c r="M94" s="33"/>
      <c r="N94" s="33"/>
      <c r="O94" s="33"/>
      <c r="P94" s="33"/>
      <c r="Q94" s="33"/>
    </row>
    <row r="95" spans="1:17" s="21" customFormat="1" ht="18" x14ac:dyDescent="0.25">
      <c r="A95" s="19"/>
      <c r="B95" s="19"/>
      <c r="C95" s="19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</row>
    <row r="96" spans="1:17" s="21" customFormat="1" ht="18" x14ac:dyDescent="0.25">
      <c r="A96" s="19"/>
      <c r="B96" s="19"/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</row>
    <row r="97" spans="1:17" ht="18" x14ac:dyDescent="0.25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3"/>
      <c r="N97" s="3"/>
      <c r="O97" s="3"/>
      <c r="P97" s="3"/>
      <c r="Q97" s="3"/>
    </row>
    <row r="98" spans="1:17" ht="18" x14ac:dyDescent="0.25">
      <c r="A98" s="7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3"/>
      <c r="N98" s="3"/>
      <c r="O98" s="3"/>
      <c r="P98" s="3"/>
      <c r="Q98" s="3"/>
    </row>
    <row r="99" spans="1:17" ht="18" x14ac:dyDescent="0.25">
      <c r="A99" s="33"/>
      <c r="B99" s="33"/>
      <c r="C99" s="33"/>
      <c r="D99" s="33"/>
      <c r="E99" s="33"/>
      <c r="F99" s="33"/>
      <c r="G99" s="33"/>
      <c r="H99" s="33"/>
      <c r="I99" s="33"/>
      <c r="J99" s="33"/>
      <c r="K99" s="33"/>
      <c r="L99" s="33"/>
      <c r="M99" s="33"/>
      <c r="N99" s="33"/>
      <c r="O99" s="33"/>
      <c r="P99" s="33"/>
      <c r="Q99" s="33"/>
    </row>
    <row r="100" spans="1:17" ht="18" x14ac:dyDescent="0.25">
      <c r="A100" s="41"/>
      <c r="B100" s="41"/>
      <c r="C100" s="41"/>
      <c r="D100" s="41"/>
      <c r="E100" s="41"/>
      <c r="F100" s="41"/>
      <c r="G100" s="41"/>
      <c r="H100" s="41"/>
      <c r="I100" s="41"/>
      <c r="J100" s="41"/>
      <c r="K100" s="41"/>
      <c r="L100" s="41"/>
      <c r="M100" s="41"/>
      <c r="N100" s="41"/>
      <c r="O100" s="41"/>
      <c r="P100" s="41"/>
      <c r="Q100" s="41"/>
    </row>
    <row r="101" spans="1:17" ht="18" x14ac:dyDescent="0.25">
      <c r="A101" s="40"/>
      <c r="B101" s="40"/>
      <c r="C101" s="40"/>
      <c r="D101" s="40"/>
      <c r="E101" s="40"/>
      <c r="F101" s="40"/>
      <c r="G101" s="40"/>
      <c r="H101" s="9"/>
      <c r="I101" s="7"/>
      <c r="J101" s="7"/>
      <c r="K101" s="7"/>
      <c r="L101" s="7"/>
      <c r="M101" s="3"/>
      <c r="N101" s="3"/>
      <c r="O101" s="3"/>
      <c r="P101" s="3"/>
      <c r="Q101" s="3"/>
    </row>
    <row r="102" spans="1:17" ht="14.25" customHeight="1" x14ac:dyDescent="0.25">
      <c r="A102" s="9"/>
      <c r="B102" s="9"/>
      <c r="C102" s="9"/>
      <c r="D102" s="9"/>
      <c r="E102" s="9"/>
      <c r="F102" s="9"/>
      <c r="G102" s="9"/>
      <c r="H102" s="9"/>
    </row>
    <row r="103" spans="1:17" ht="14.25" customHeight="1" x14ac:dyDescent="0.25">
      <c r="A103" s="9"/>
      <c r="B103" s="9"/>
      <c r="C103" s="9"/>
      <c r="D103" s="9"/>
      <c r="E103" s="9"/>
      <c r="F103" s="9"/>
      <c r="G103" s="9"/>
      <c r="H103" s="9"/>
    </row>
  </sheetData>
  <mergeCells count="273">
    <mergeCell ref="A93:H93"/>
    <mergeCell ref="A94:H94"/>
    <mergeCell ref="I93:Q93"/>
    <mergeCell ref="I94:Q94"/>
    <mergeCell ref="E84:F84"/>
    <mergeCell ref="G84:H84"/>
    <mergeCell ref="A67:A69"/>
    <mergeCell ref="B67:B69"/>
    <mergeCell ref="C67:C69"/>
    <mergeCell ref="D67:D69"/>
    <mergeCell ref="E67:F67"/>
    <mergeCell ref="G67:H67"/>
    <mergeCell ref="I67:J67"/>
    <mergeCell ref="K67:L67"/>
    <mergeCell ref="M67:Q67"/>
    <mergeCell ref="E68:F68"/>
    <mergeCell ref="G68:H68"/>
    <mergeCell ref="I68:J68"/>
    <mergeCell ref="K68:L68"/>
    <mergeCell ref="M68:Q68"/>
    <mergeCell ref="A71:A73"/>
    <mergeCell ref="B71:B73"/>
    <mergeCell ref="C71:C73"/>
    <mergeCell ref="D71:D73"/>
    <mergeCell ref="E71:F71"/>
    <mergeCell ref="G71:H71"/>
    <mergeCell ref="I71:J71"/>
    <mergeCell ref="K71:L71"/>
    <mergeCell ref="M71:Q71"/>
    <mergeCell ref="E72:F72"/>
    <mergeCell ref="G72:H72"/>
    <mergeCell ref="I72:J72"/>
    <mergeCell ref="K72:L72"/>
    <mergeCell ref="M72:Q72"/>
    <mergeCell ref="A75:A77"/>
    <mergeCell ref="B75:B77"/>
    <mergeCell ref="C75:C77"/>
    <mergeCell ref="D75:D77"/>
    <mergeCell ref="E75:F75"/>
    <mergeCell ref="G75:H75"/>
    <mergeCell ref="I75:J75"/>
    <mergeCell ref="K75:L75"/>
    <mergeCell ref="M75:Q75"/>
    <mergeCell ref="E76:F76"/>
    <mergeCell ref="G76:H76"/>
    <mergeCell ref="I76:J76"/>
    <mergeCell ref="K76:L76"/>
    <mergeCell ref="M76:Q76"/>
    <mergeCell ref="A79:A81"/>
    <mergeCell ref="B79:B81"/>
    <mergeCell ref="C79:C81"/>
    <mergeCell ref="D79:D81"/>
    <mergeCell ref="E79:F79"/>
    <mergeCell ref="G79:H79"/>
    <mergeCell ref="I79:J79"/>
    <mergeCell ref="K79:L79"/>
    <mergeCell ref="M79:Q79"/>
    <mergeCell ref="E80:F80"/>
    <mergeCell ref="G80:H80"/>
    <mergeCell ref="I80:J80"/>
    <mergeCell ref="K80:L80"/>
    <mergeCell ref="M80:Q80"/>
    <mergeCell ref="A101:G101"/>
    <mergeCell ref="A99:Q99"/>
    <mergeCell ref="A100:Q100"/>
    <mergeCell ref="A83:D83"/>
    <mergeCell ref="E83:F83"/>
    <mergeCell ref="G83:H83"/>
    <mergeCell ref="I83:J83"/>
    <mergeCell ref="A8:Q8"/>
    <mergeCell ref="G47:H47"/>
    <mergeCell ref="I47:J47"/>
    <mergeCell ref="K47:L47"/>
    <mergeCell ref="M47:Q47"/>
    <mergeCell ref="E48:F48"/>
    <mergeCell ref="G48:H48"/>
    <mergeCell ref="I48:J48"/>
    <mergeCell ref="K48:L48"/>
    <mergeCell ref="M48:Q48"/>
    <mergeCell ref="A11:A13"/>
    <mergeCell ref="B11:B13"/>
    <mergeCell ref="C11:C13"/>
    <mergeCell ref="D11:D13"/>
    <mergeCell ref="E11:F11"/>
    <mergeCell ref="G11:H11"/>
    <mergeCell ref="A86:Q86"/>
    <mergeCell ref="A5:Q5"/>
    <mergeCell ref="A6:Q6"/>
    <mergeCell ref="A7:Q7"/>
    <mergeCell ref="I11:J11"/>
    <mergeCell ref="M11:Q11"/>
    <mergeCell ref="E12:F12"/>
    <mergeCell ref="G12:H12"/>
    <mergeCell ref="I12:J12"/>
    <mergeCell ref="M12:Q12"/>
    <mergeCell ref="A9:Q9"/>
    <mergeCell ref="M83:N83"/>
    <mergeCell ref="K83:L83"/>
    <mergeCell ref="A15:A17"/>
    <mergeCell ref="B15:B17"/>
    <mergeCell ref="K11:L11"/>
    <mergeCell ref="K12:L12"/>
    <mergeCell ref="C15:C17"/>
    <mergeCell ref="D15:D17"/>
    <mergeCell ref="E15:F15"/>
    <mergeCell ref="A19:A21"/>
    <mergeCell ref="B19:B21"/>
    <mergeCell ref="C19:C21"/>
    <mergeCell ref="A23:A25"/>
    <mergeCell ref="B23:B25"/>
    <mergeCell ref="C23:C25"/>
    <mergeCell ref="D23:D25"/>
    <mergeCell ref="E23:F23"/>
    <mergeCell ref="E24:F24"/>
    <mergeCell ref="A47:A49"/>
    <mergeCell ref="B47:B49"/>
    <mergeCell ref="C47:C49"/>
    <mergeCell ref="D47:D49"/>
    <mergeCell ref="E47:F47"/>
    <mergeCell ref="A27:A29"/>
    <mergeCell ref="B27:B29"/>
    <mergeCell ref="C27:C29"/>
    <mergeCell ref="D27:D29"/>
    <mergeCell ref="E27:F27"/>
    <mergeCell ref="A31:A33"/>
    <mergeCell ref="B31:B33"/>
    <mergeCell ref="A43:A45"/>
    <mergeCell ref="B43:B45"/>
    <mergeCell ref="C43:C45"/>
    <mergeCell ref="D43:D45"/>
    <mergeCell ref="A35:A37"/>
    <mergeCell ref="B35:B37"/>
    <mergeCell ref="G15:H15"/>
    <mergeCell ref="I15:J15"/>
    <mergeCell ref="K15:L15"/>
    <mergeCell ref="M15:Q15"/>
    <mergeCell ref="E16:F16"/>
    <mergeCell ref="G16:H16"/>
    <mergeCell ref="I16:J16"/>
    <mergeCell ref="K16:L16"/>
    <mergeCell ref="M16:Q16"/>
    <mergeCell ref="D19:D21"/>
    <mergeCell ref="E19:F19"/>
    <mergeCell ref="G23:H23"/>
    <mergeCell ref="I23:J23"/>
    <mergeCell ref="K23:L23"/>
    <mergeCell ref="M23:Q23"/>
    <mergeCell ref="G24:H24"/>
    <mergeCell ref="I24:J24"/>
    <mergeCell ref="K24:L24"/>
    <mergeCell ref="M24:Q24"/>
    <mergeCell ref="G19:H19"/>
    <mergeCell ref="I19:J19"/>
    <mergeCell ref="K19:L19"/>
    <mergeCell ref="M19:Q19"/>
    <mergeCell ref="E20:F20"/>
    <mergeCell ref="G20:H20"/>
    <mergeCell ref="I20:J20"/>
    <mergeCell ref="K20:L20"/>
    <mergeCell ref="M20:Q20"/>
    <mergeCell ref="M27:Q27"/>
    <mergeCell ref="E28:F28"/>
    <mergeCell ref="G28:H28"/>
    <mergeCell ref="I28:J28"/>
    <mergeCell ref="K28:L28"/>
    <mergeCell ref="M28:Q28"/>
    <mergeCell ref="C31:C33"/>
    <mergeCell ref="D31:D33"/>
    <mergeCell ref="E31:F31"/>
    <mergeCell ref="E32:F32"/>
    <mergeCell ref="G31:H31"/>
    <mergeCell ref="I31:J31"/>
    <mergeCell ref="K31:L31"/>
    <mergeCell ref="M31:Q31"/>
    <mergeCell ref="G32:H32"/>
    <mergeCell ref="I32:J32"/>
    <mergeCell ref="K32:L32"/>
    <mergeCell ref="M32:Q32"/>
    <mergeCell ref="G27:H27"/>
    <mergeCell ref="I27:J27"/>
    <mergeCell ref="K27:L27"/>
    <mergeCell ref="C35:C37"/>
    <mergeCell ref="D35:D37"/>
    <mergeCell ref="E35:F35"/>
    <mergeCell ref="A39:A41"/>
    <mergeCell ref="B39:B41"/>
    <mergeCell ref="C39:C41"/>
    <mergeCell ref="D39:D41"/>
    <mergeCell ref="E39:F39"/>
    <mergeCell ref="A51:A53"/>
    <mergeCell ref="B51:B53"/>
    <mergeCell ref="C51:C53"/>
    <mergeCell ref="D51:D53"/>
    <mergeCell ref="M40:Q40"/>
    <mergeCell ref="E43:F43"/>
    <mergeCell ref="G43:H43"/>
    <mergeCell ref="I43:J43"/>
    <mergeCell ref="K43:L43"/>
    <mergeCell ref="M43:Q43"/>
    <mergeCell ref="E44:F44"/>
    <mergeCell ref="G39:H39"/>
    <mergeCell ref="I39:J39"/>
    <mergeCell ref="K39:L39"/>
    <mergeCell ref="M39:Q39"/>
    <mergeCell ref="E40:F40"/>
    <mergeCell ref="G40:H40"/>
    <mergeCell ref="I40:J40"/>
    <mergeCell ref="G44:H44"/>
    <mergeCell ref="I44:J44"/>
    <mergeCell ref="K44:L44"/>
    <mergeCell ref="M44:Q44"/>
    <mergeCell ref="K40:L40"/>
    <mergeCell ref="G35:H35"/>
    <mergeCell ref="I35:J35"/>
    <mergeCell ref="K35:L35"/>
    <mergeCell ref="M35:Q35"/>
    <mergeCell ref="E36:F36"/>
    <mergeCell ref="G36:H36"/>
    <mergeCell ref="I36:J36"/>
    <mergeCell ref="K36:L36"/>
    <mergeCell ref="M36:Q36"/>
    <mergeCell ref="M51:Q51"/>
    <mergeCell ref="K52:L52"/>
    <mergeCell ref="M52:Q52"/>
    <mergeCell ref="K55:L55"/>
    <mergeCell ref="M55:Q55"/>
    <mergeCell ref="K56:L56"/>
    <mergeCell ref="M56:Q56"/>
    <mergeCell ref="A55:A57"/>
    <mergeCell ref="B55:B57"/>
    <mergeCell ref="C55:C57"/>
    <mergeCell ref="D55:D57"/>
    <mergeCell ref="E55:F55"/>
    <mergeCell ref="E56:F56"/>
    <mergeCell ref="E51:F51"/>
    <mergeCell ref="G51:H51"/>
    <mergeCell ref="I51:J51"/>
    <mergeCell ref="E52:F52"/>
    <mergeCell ref="G52:H52"/>
    <mergeCell ref="I52:J52"/>
    <mergeCell ref="G55:H55"/>
    <mergeCell ref="I55:J55"/>
    <mergeCell ref="G56:H56"/>
    <mergeCell ref="I56:J56"/>
    <mergeCell ref="K51:L51"/>
    <mergeCell ref="A63:A65"/>
    <mergeCell ref="B63:B65"/>
    <mergeCell ref="C63:C65"/>
    <mergeCell ref="D63:D65"/>
    <mergeCell ref="E63:F63"/>
    <mergeCell ref="G63:H63"/>
    <mergeCell ref="I63:J63"/>
    <mergeCell ref="K63:L63"/>
    <mergeCell ref="M63:Q63"/>
    <mergeCell ref="E64:F64"/>
    <mergeCell ref="G64:H64"/>
    <mergeCell ref="I64:J64"/>
    <mergeCell ref="K64:L64"/>
    <mergeCell ref="M64:Q64"/>
    <mergeCell ref="A59:A61"/>
    <mergeCell ref="B59:B61"/>
    <mergeCell ref="C59:C61"/>
    <mergeCell ref="D59:D61"/>
    <mergeCell ref="E59:F59"/>
    <mergeCell ref="G59:H59"/>
    <mergeCell ref="I59:J59"/>
    <mergeCell ref="K59:L59"/>
    <mergeCell ref="M59:Q59"/>
    <mergeCell ref="E60:F60"/>
    <mergeCell ref="G60:H60"/>
    <mergeCell ref="I60:J60"/>
    <mergeCell ref="K60:L60"/>
    <mergeCell ref="M60:Q60"/>
  </mergeCells>
  <conditionalFormatting sqref="P14 P26 P50 P18 P22 P30 P34 P38 P42 P46 P54 P58 P66 P62 P82 P78 P74 P70">
    <cfRule type="cellIs" dxfId="10" priority="565" operator="lessThan">
      <formula>0.26</formula>
    </cfRule>
    <cfRule type="cellIs" dxfId="9" priority="566" operator="greaterThan">
      <formula>0.25</formula>
    </cfRule>
    <cfRule type="cellIs" dxfId="8" priority="567" operator="greaterThan">
      <formula>25</formula>
    </cfRule>
  </conditionalFormatting>
  <conditionalFormatting sqref="P14 P26 P50 P18 P22 P30 P34 P38 P42 P46 P54 P58 P66 P62 P82 P78 P74 P70">
    <cfRule type="cellIs" dxfId="7" priority="562" operator="greaterThan">
      <formula>0.3</formula>
    </cfRule>
    <cfRule type="cellIs" dxfId="6" priority="563" operator="between">
      <formula>0.26</formula>
      <formula>0.3</formula>
    </cfRule>
    <cfRule type="cellIs" dxfId="5" priority="564" operator="between">
      <formula>26</formula>
      <formula>30</formula>
    </cfRule>
  </conditionalFormatting>
  <conditionalFormatting sqref="P14 P26 P50 P18 P22 P30 P34 P38 P42 P46 P54 P58 P66 P62 P82 P78 P74 P70">
    <cfRule type="cellIs" dxfId="4" priority="573" operator="lessThan">
      <formula>#REF!</formula>
    </cfRule>
    <cfRule type="cellIs" dxfId="3" priority="574" operator="greaterThan">
      <formula>25</formula>
    </cfRule>
    <cfRule type="cellIs" dxfId="2" priority="575" operator="lessThan">
      <formula>0.22</formula>
    </cfRule>
    <cfRule type="cellIs" dxfId="1" priority="576" operator="lessThan">
      <formula>#REF!</formula>
    </cfRule>
    <cfRule type="cellIs" dxfId="0" priority="577" operator="lessThan">
      <formula>0.22</formula>
    </cfRule>
  </conditionalFormatting>
  <pageMargins left="0.25" right="0.25" top="0.75" bottom="0.75" header="0.3" footer="0.3"/>
  <pageSetup paperSize="9" scale="44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MAPA DE PREÇO </vt:lpstr>
    </vt:vector>
  </TitlesOfParts>
  <Company>Poder Judiciário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Tribunal de Justiça do Acre</dc:creator>
  <cp:lastModifiedBy>Carlos Fonseca Cassiano da Cunha</cp:lastModifiedBy>
  <cp:lastPrinted>2021-08-16T16:42:22Z</cp:lastPrinted>
  <dcterms:created xsi:type="dcterms:W3CDTF">2013-12-27T21:48:39Z</dcterms:created>
  <dcterms:modified xsi:type="dcterms:W3CDTF">2021-08-16T16:59:27Z</dcterms:modified>
</cp:coreProperties>
</file>